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e568af30e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ice calculator" sheetId="1" r:id="R5c19403d5de2461c"/>
    <x:sheet xmlns:r="http://schemas.openxmlformats.org/officeDocument/2006/relationships" name="Quotation" sheetId="2" r:id="R79783d30aa62490c"/>
    <x:sheet xmlns:r="http://schemas.openxmlformats.org/officeDocument/2006/relationships" name="Invoice" sheetId="3" r:id="R785b59e9746a4b39"/>
    <x:sheet xmlns:r="http://schemas.openxmlformats.org/officeDocument/2006/relationships" name="Rate card" sheetId="4" r:id="Rf8c519d42182421b"/>
    <x:sheet xmlns:r="http://schemas.openxmlformats.org/officeDocument/2006/relationships" name="Job register" sheetId="5" r:id="R32142738810043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0"/>
    <x:numFmt numFmtId="201" formatCode="0.0%"/>
    <x:numFmt numFmtId="202" formatCode="d mmm yyyy"/>
    <x:numFmt numFmtId="203" formatCode="&quot;Valid until &quot;d mmm yyyy"/>
    <x:numFmt numFmtId="204" formatCode="  @"/>
  </x:numFmts>
  <x:fonts count="6">
    <x:font>
      <x:sz val="11"/>
      <x:name val="Carlito"/>
    </x:font>
    <x:font>
      <x:sz val="11"/>
      <x:color rgb="FF111111"/>
      <x:name val="Arial"/>
    </x:font>
    <x:font>
      <x:b/>
      <x:sz val="17"/>
      <x:color rgb="FF111111"/>
      <x:name val="Arial"/>
    </x:font>
    <x:font>
      <x:sz val="10"/>
      <x:color rgb="FF444444"/>
      <x:name val="Arial"/>
    </x:font>
    <x:font>
      <x:b/>
      <x:sz val="11"/>
      <x:color rgb="FF111111"/>
      <x:name val="Arial"/>
    </x:font>
    <x:font>
      <x:b/>
      <x:sz val="12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EEEEE"/>
      </x:patternFill>
    </x:fill>
    <x:fill>
      <x:patternFill patternType="solid">
        <x:fgColor rgb="FFDDDDDD"/>
      </x:patternFill>
    </x:fill>
  </x:fills>
  <x:borders count="3">
    <x:border/>
    <x:border>
      <x:bottom style="thin">
        <x:color rgb="FF555555"/>
      </x:bottom>
    </x:border>
    <x:border>
      <x:bottom style="thin">
        <x:color rgb="FF888888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0" fontId="5" fillId="2" borderId="2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 wrapText="1"/>
    </x:xf>
    <x:xf numFmtId="200" fontId="5" fillId="2" borderId="2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3" fontId="3" fillId="0" borderId="0" xfId="0" applyNumberFormat="1" applyFont="1" applyFill="1" applyBorder="1" applyAlignment="1">
      <x:alignment vertical="center"/>
    </x:xf>
    <x:xf numFmtId="200" fontId="1" fillId="2" borderId="2" xfId="0" applyNumberFormat="1" applyFont="1" applyFill="1" applyBorder="1" applyAlignment="1">
      <x:alignment vertical="center" wrapText="1"/>
    </x:xf>
    <x:xf numFmtId="201" fontId="1" fillId="2" borderId="2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2" borderId="2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0" fillId="2" borderId="2" xfId="0" applyNumberFormat="1" applyFont="1" applyFill="1" applyBorder="1"/>
    <x:xf numFmtId="200" fontId="3" fillId="2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3" fillId="2" borderId="2" xfId="0" applyNumberFormat="1" applyFont="1" applyFill="1" applyBorder="1" applyAlignment="1">
      <x:alignment vertical="center"/>
    </x:xf>
    <x:xf numFmtId="202" fontId="0" fillId="2" borderId="0" xfId="0" applyNumberFormat="1" applyFont="1" applyFill="1" applyBorder="1"/>
    <x:xf numFmtId="202" fontId="0" fillId="2" borderId="2" xfId="0" applyNumberFormat="1" applyFont="1" applyFill="1" applyBorder="1"/>
    <x:xf numFmtId="204" fontId="3" fillId="0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 wrapText="1"/>
    </x:xf>
    <x:xf numFmtId="204" fontId="1" fillId="2" borderId="0" xfId="0" applyNumberFormat="1" applyFont="1" applyFill="1" applyBorder="1" applyAlignment="1">
      <x:alignment vertical="center" wrapText="1"/>
    </x:xf>
    <x:xf numFmtId="204" fontId="3" fillId="2" borderId="0" xfId="0" applyNumberFormat="1" applyFont="1" applyFill="1" applyBorder="1" applyAlignment="1">
      <x:alignment vertical="center" wrapText="1"/>
    </x:xf>
    <x:xf numFmtId="204" fontId="1" fillId="2" borderId="2" xfId="0" applyNumberFormat="1" applyFont="1" applyFill="1" applyBorder="1" applyAlignment="1">
      <x:alignment vertical="center" wrapText="1"/>
    </x:xf>
    <x:xf numFmtId="204" fontId="3" fillId="2" borderId="2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2" fontId="1" fillId="2" borderId="0" xfId="0" applyNumberFormat="1" applyFont="1" applyFill="1" applyBorder="1"/>
    <x:xf numFmtId="0" fontId="1" fillId="2" borderId="0" xfId="0" applyNumberFormat="1" applyFont="1" applyFill="1" applyBorder="1"/>
    <x:xf numFmtId="202" fontId="1" fillId="2" borderId="2" xfId="0" applyNumberFormat="1" applyFont="1" applyFill="1" applyBorder="1"/>
    <x:xf numFmtId="0" fontId="1" fillId="2" borderId="2" xfId="0" applyNumberFormat="1" applyFont="1" applyFill="1" applyBorder="1"/>
    <x:xf numFmtId="204" fontId="1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4" fontId="1" fillId="2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</x:font>
      <x:fill>
        <x:patternFill patternType="solid">
          <x:bgColor rgb="FFCC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2622d10d84a69" /><Relationship Type="http://schemas.openxmlformats.org/officeDocument/2006/relationships/theme" Target="/xl/theme/theme1.xml" Id="R69e1b747abd84698" /><Relationship Type="http://schemas.openxmlformats.org/officeDocument/2006/relationships/sharedStrings" Target="/xl/sharedStrings.xml" Id="Re9c119cbedd84f91" /><Relationship Type="http://schemas.openxmlformats.org/officeDocument/2006/relationships/worksheet" Target="/xl/worksheets/sheet1.xml" Id="R5c19403d5de2461c" /><Relationship Type="http://schemas.openxmlformats.org/officeDocument/2006/relationships/worksheet" Target="/xl/worksheets/sheet2.xml" Id="R79783d30aa62490c" /><Relationship Type="http://schemas.openxmlformats.org/officeDocument/2006/relationships/worksheet" Target="/xl/worksheets/sheet3.xml" Id="R785b59e9746a4b39" /><Relationship Type="http://schemas.openxmlformats.org/officeDocument/2006/relationships/worksheet" Target="/xl/worksheets/sheet4.xml" Id="Rf8c519d42182421b" /><Relationship Type="http://schemas.openxmlformats.org/officeDocument/2006/relationships/worksheet" Target="/xl/worksheets/sheet5.xml" Id="R32142738810043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1" hidden="0" customWidth="1"/>
    <x:col min="4" max="4" width="20" hidden="0" customWidth="1"/>
    <x:col min="5" max="5" width="19" hidden="0" customWidth="1"/>
    <x:col min="6" max="6" width="65" hidden="0" customWidth="1"/>
    <x:col min="7" max="7" width="3" hidden="0" customWidth="1"/>
    <x:col min="8" max="8" width="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Pricing calculator (TZS)</x:v>
      </x:c>
      <x:c r="C2" s="5"/>
      <x:c r="D2" s="5"/>
      <x:c r="E2" s="5"/>
      <x:c r="F2" s="5"/>
      <x:c r="G2" s="2"/>
      <x:c r="H2" s="2"/>
    </x:row>
    <x:row r="3" ht="26" customHeight="1">
      <x:c r="A3" s="2"/>
      <x:c r="B3" s="2" t="str">
        <x:v>Fictional teaching example. Grey cells are editable.</x:v>
      </x:c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6"/>
      <x:c r="E4" s="6"/>
      <x:c r="F4" s="7"/>
      <x:c r="G4" s="2"/>
      <x:c r="H4" s="2"/>
    </x:row>
    <x:row r="5" ht="34" customHeight="1">
      <x:c r="A5" s="2"/>
      <x:c r="B5" s="2" t="str">
        <x:v>Price at target margin</x:v>
      </x:c>
      <x:c r="C5" s="2"/>
      <x:c r="D5" s="22" t="n">
        <x:f>IF(OR(NOT(ISNUMBER(D35)),NOT(ISNUMBER(D16)),D16&lt;0,D16&gt;=1,NOT(ISNUMBER(D17)),D17&lt;=0),"Check cost / margin / rounding",ROUNDUP(D35/(1-D16)/D17,0)*D17)</x:f>
        <x:v>250000</x:v>
      </x:c>
      <x:c r="E5" s="6"/>
      <x:c r="F5" s="7" t="str">
        <x:v>Rounded up to the chosen increment. Before tax.</x:v>
      </x:c>
      <x:c r="G5" s="2"/>
      <x:c r="H5" s="2"/>
    </x:row>
    <x:row r="6" ht="34" customHeight="1">
      <x:c r="A6" s="2"/>
      <x:c r="B6" s="2" t="str">
        <x:v>Your proposed selling price</x:v>
      </x:c>
      <x:c r="C6" s="2"/>
      <x:c r="D6" s="23" t="n">
        <x:v>250000</x:v>
      </x:c>
      <x:c r="E6" s="6"/>
      <x:c r="F6" s="7" t="str">
        <x:v>Change this to test a price. Before tax.</x:v>
      </x:c>
      <x:c r="G6" s="2"/>
      <x:c r="H6" s="2"/>
    </x:row>
    <x:row r="7" ht="34" customHeight="1">
      <x:c r="A7" s="2"/>
      <x:c r="B7" s="2" t="str">
        <x:v>Total estimated job cost</x:v>
      </x:c>
      <x:c r="C7" s="2"/>
      <x:c r="D7" s="22" t="n">
        <x:f>D35</x:f>
        <x:v>200000</x:v>
      </x:c>
      <x:c r="E7" s="6"/>
      <x:c r="F7" s="7" t="str">
        <x:v>Labour + direct costs + allocated overhead.</x:v>
      </x:c>
      <x:c r="G7" s="2"/>
      <x:c r="H7" s="2"/>
    </x:row>
    <x:row r="8" ht="34" customHeight="1">
      <x:c r="A8" s="2"/>
      <x:c r="B8" s="2" t="str">
        <x:v>Project profit before income tax</x:v>
      </x:c>
      <x:c r="C8" s="2"/>
      <x:c r="D8" s="22" t="n">
        <x:f>IF(OR(NOT(ISNUMBER(D6)),D6&lt;0,NOT(ISNUMBER(D35))),"Check price / cost",D6-D35)</x:f>
        <x:v>50000</x:v>
      </x:c>
      <x:c r="E8" s="6"/>
      <x:c r="F8" s="7" t="str">
        <x:v>Your pay is already included in the job cost.</x:v>
      </x:c>
      <x:c r="G8" s="2"/>
      <x:c r="H8" s="2"/>
    </x:row>
    <x:row r="9" ht="34" customHeight="1">
      <x:c r="A9" s="2"/>
      <x:c r="B9" s="2" t="str">
        <x:v>Profit margin at your price</x:v>
      </x:c>
      <x:c r="C9" s="2"/>
      <x:c r="D9" s="24" t="n">
        <x:f>IF(OR(NOT(ISNUMBER(D8)),D6&lt;=0),"Set positive price",D8/D6)</x:f>
        <x:v>0.2</x:v>
      </x:c>
      <x:c r="E9" s="6"/>
      <x:c r="F9" s="7" t="str">
        <x:v>Project profit divided by proposed selling price.</x:v>
      </x:c>
      <x:c r="G9" s="2"/>
      <x:c r="H9" s="2"/>
    </x:row>
    <x:row r="10" ht="34" customHeight="1">
      <x:c r="A10" s="2"/>
      <x:c r="B10" s="2" t="str">
        <x:v>Pricing check</x:v>
      </x:c>
      <x:c r="C10" s="2"/>
      <x:c r="D10" s="22" t="str">
        <x:f>IF(NOT(ISNUMBER(D8)),"Check inputs",IF(D8&lt;0,"Below estimated cost",IF(D8=0,"Cost recovery only","Positive project profit")))</x:f>
        <x:v>Positive project profit</x:v>
      </x:c>
      <x:c r="E10" s="6"/>
      <x:c r="F10" s="7" t="str">
        <x:v>Below-cost prices need an explicit funding decision.</x:v>
      </x:c>
      <x:c r="G10" s="2"/>
      <x:c r="H10" s="2"/>
    </x:row>
    <x:row r="11" ht="26" customHeight="1">
      <x:c r="A11" s="2"/>
      <x:c r="B11" s="2"/>
      <x:c r="C11" s="2"/>
      <x:c r="D11" s="6"/>
      <x:c r="E11" s="6"/>
      <x:c r="F11" s="53"/>
      <x:c r="G11" s="2"/>
      <x:c r="H11" s="2"/>
    </x:row>
    <x:row r="12" ht="26" customHeight="1">
      <x:c r="A12" s="2"/>
      <x:c r="B12" s="13" t="str">
        <x:v>MONTHLY ASSUMPTIONS</x:v>
      </x:c>
      <x:c r="C12" s="13"/>
      <x:c r="D12" s="14"/>
      <x:c r="E12" s="14"/>
      <x:c r="F12" s="54"/>
      <x:c r="G12" s="2"/>
      <x:c r="H12" s="2"/>
    </x:row>
    <x:row r="13" ht="26" customHeight="1">
      <x:c r="A13" s="2"/>
      <x:c r="B13" s="2" t="str">
        <x:v>Your monthly pay target</x:v>
      </x:c>
      <x:c r="C13" s="2"/>
      <x:c r="D13" s="8" t="n">
        <x:v>1200000</x:v>
      </x:c>
      <x:c r="E13" s="6"/>
      <x:c r="F13" s="53" t="str">
        <x:v>Use your own sustainable compensation estimate.</x:v>
      </x:c>
      <x:c r="G13" s="2"/>
      <x:c r="H13" s="2"/>
    </x:row>
    <x:row r="14" ht="26" customHeight="1">
      <x:c r="A14" s="2"/>
      <x:c r="B14" s="2" t="str">
        <x:v>Monthly business overhead</x:v>
      </x:c>
      <x:c r="C14" s="2"/>
      <x:c r="D14" s="8" t="n">
        <x:v>240000</x:v>
      </x:c>
      <x:c r="E14" s="6"/>
      <x:c r="F14" s="53" t="str">
        <x:v>Exclude owner pay and costs already counted below.</x:v>
      </x:c>
      <x:c r="G14" s="2"/>
      <x:c r="H14" s="2"/>
    </x:row>
    <x:row r="15" ht="26" customHeight="1">
      <x:c r="A15" s="2"/>
      <x:c r="B15" s="2" t="str">
        <x:v>Realistic billable hours per month</x:v>
      </x:c>
      <x:c r="C15" s="2"/>
      <x:c r="D15" s="8" t="n">
        <x:v>80</x:v>
      </x:c>
      <x:c r="E15" s="6"/>
      <x:c r="F15" s="53" t="str">
        <x:v>Allow time for admin, sales and unbooked days.</x:v>
      </x:c>
      <x:c r="G15" s="2"/>
      <x:c r="H15" s="2"/>
    </x:row>
    <x:row r="16" ht="26" customHeight="1">
      <x:c r="A16" s="2"/>
      <x:c r="B16" s="2" t="str">
        <x:v>Target project profit margin</x:v>
      </x:c>
      <x:c r="C16" s="2"/>
      <x:c r="D16" s="15" t="n">
        <x:v>0.2</x:v>
      </x:c>
      <x:c r="E16" s="6"/>
      <x:c r="F16" s="53" t="str">
        <x:v>20% is a teaching assumption, not a standard rate.</x:v>
      </x:c>
      <x:c r="G16" s="2"/>
      <x:c r="H16" s="2"/>
    </x:row>
    <x:row r="17" ht="26" customHeight="1">
      <x:c r="A17" s="2"/>
      <x:c r="B17" s="2" t="str">
        <x:v>Round suggested price up to (TZS)</x:v>
      </x:c>
      <x:c r="C17" s="2"/>
      <x:c r="D17" s="9" t="n">
        <x:v>1000</x:v>
      </x:c>
      <x:c r="E17" s="6"/>
      <x:c r="F17" s="53" t="str">
        <x:v>Use 1 for whole shillings, or your own increment.</x:v>
      </x:c>
      <x:c r="G17" s="2"/>
      <x:c r="H17" s="2"/>
    </x:row>
    <x:row r="18" ht="26" customHeight="1">
      <x:c r="A18" s="2"/>
      <x:c r="B18" s="2" t="str">
        <x:v>Your labour cost per hour</x:v>
      </x:c>
      <x:c r="C18" s="2"/>
      <x:c r="D18" s="6" t="n">
        <x:f>IF(OR(NOT(ISNUMBER(D13)),NOT(ISNUMBER(D15)),D13&lt;0,D15&lt;=0),"Check pay / hours",D13/D15)</x:f>
        <x:v>15000</x:v>
      </x:c>
      <x:c r="E18" s="6"/>
      <x:c r="F18" s="53" t="str">
        <x:v>Monthly pay / billable hours.</x:v>
      </x:c>
      <x:c r="G18" s="2"/>
      <x:c r="H18" s="2"/>
    </x:row>
    <x:row r="19" ht="26" customHeight="1">
      <x:c r="A19" s="2"/>
      <x:c r="B19" s="2" t="str">
        <x:v>Overhead per hour</x:v>
      </x:c>
      <x:c r="C19" s="2"/>
      <x:c r="D19" s="6" t="n">
        <x:f>IF(OR(NOT(ISNUMBER(D14)),NOT(ISNUMBER(D15)),D14&lt;0,D15&lt;=0),"Check overhead / hours",D14/D15)</x:f>
        <x:v>3000</x:v>
      </x:c>
      <x:c r="E19" s="6"/>
      <x:c r="F19" s="53" t="str">
        <x:v>Monthly overhead / billable hours.</x:v>
      </x:c>
      <x:c r="G19" s="2"/>
      <x:c r="H19" s="2"/>
    </x:row>
    <x:row r="20" ht="26" customHeight="1">
      <x:c r="A20" s="2"/>
      <x:c r="B20" s="2"/>
      <x:c r="C20" s="2"/>
      <x:c r="D20" s="6"/>
      <x:c r="E20" s="6"/>
      <x:c r="F20" s="53"/>
      <x:c r="G20" s="2"/>
      <x:c r="H20" s="2"/>
    </x:row>
    <x:row r="21" ht="26" customHeight="1">
      <x:c r="A21" s="2"/>
      <x:c r="B21" s="13" t="str">
        <x:v>TIME FOR THIS PROJECT</x:v>
      </x:c>
      <x:c r="C21" s="13"/>
      <x:c r="D21" s="14"/>
      <x:c r="E21" s="14"/>
      <x:c r="F21" s="54"/>
      <x:c r="G21" s="2"/>
      <x:c r="H21" s="2"/>
    </x:row>
    <x:row r="22" ht="26" customHeight="1">
      <x:c r="A22" s="2"/>
      <x:c r="B22" s="13" t="str">
        <x:v>Phase</x:v>
      </x:c>
      <x:c r="C22" s="13" t="str">
        <x:v>Hours</x:v>
      </x:c>
      <x:c r="D22" s="14" t="str">
        <x:v>Labour (TZS)</x:v>
      </x:c>
      <x:c r="E22" s="14" t="str">
        <x:v>Overhead (TZS)</x:v>
      </x:c>
      <x:c r="F22" s="54" t="str">
        <x:v>Notes</x:v>
      </x:c>
      <x:c r="G22" s="2"/>
      <x:c r="H22" s="2"/>
    </x:row>
    <x:row r="23" ht="26" customHeight="1">
      <x:c r="A23" s="2"/>
      <x:c r="B23" s="2" t="str">
        <x:v>Brief and planning</x:v>
      </x:c>
      <x:c r="C23" s="17" t="n">
        <x:v>1</x:v>
      </x:c>
      <x:c r="D23" s="6" t="n">
        <x:f>IF(OR(NOT(ISNUMBER(C23)),C23&lt;0,NOT(ISNUMBER($D$18))),"Check inputs",C23*$D$18)</x:f>
        <x:v>15000</x:v>
      </x:c>
      <x:c r="E23" s="6" t="n">
        <x:f>IF(OR(NOT(ISNUMBER(C23)),C23&lt;0,NOT(ISNUMBER($D$19))),"Check inputs",C23*$D$19)</x:f>
        <x:v>3000</x:v>
      </x:c>
      <x:c r="F23" s="53" t="str">
        <x:v>Include time spent understanding and preparing.</x:v>
      </x:c>
      <x:c r="G23" s="2"/>
      <x:c r="H23" s="2"/>
    </x:row>
    <x:row r="24" ht="26" customHeight="1">
      <x:c r="A24" s="2"/>
      <x:c r="B24" s="2" t="str">
        <x:v>Creation</x:v>
      </x:c>
      <x:c r="C24" s="17" t="n">
        <x:v>6</x:v>
      </x:c>
      <x:c r="D24" s="6" t="n">
        <x:f>IF(OR(NOT(ISNUMBER(C24)),C24&lt;0,NOT(ISNUMBER($D$18))),"Check inputs",C24*$D$18)</x:f>
        <x:v>90000</x:v>
      </x:c>
      <x:c r="E24" s="6" t="n">
        <x:f>IF(OR(NOT(ISNUMBER(C24)),C24&lt;0,NOT(ISNUMBER($D$19))),"Check inputs",C24*$D$19)</x:f>
        <x:v>18000</x:v>
      </x:c>
      <x:c r="F24" s="53" t="str">
        <x:v>Include the actual making of the deliverables.</x:v>
      </x:c>
      <x:c r="G24" s="2"/>
      <x:c r="H24" s="2"/>
    </x:row>
    <x:row r="25" ht="26" customHeight="1">
      <x:c r="A25" s="2"/>
      <x:c r="B25" s="2" t="str">
        <x:v>Revisions</x:v>
      </x:c>
      <x:c r="C25" s="17" t="n">
        <x:v>2</x:v>
      </x:c>
      <x:c r="D25" s="6" t="n">
        <x:f>IF(OR(NOT(ISNUMBER(C25)),C25&lt;0,NOT(ISNUMBER($D$18))),"Check inputs",C25*$D$18)</x:f>
        <x:v>30000</x:v>
      </x:c>
      <x:c r="E25" s="6" t="n">
        <x:f>IF(OR(NOT(ISNUMBER(C25)),C25&lt;0,NOT(ISNUMBER($D$19))),"Check inputs",C25*$D$19)</x:f>
        <x:v>6000</x:v>
      </x:c>
      <x:c r="F25" s="53" t="str">
        <x:v>Estimate the agreed revision rounds.</x:v>
      </x:c>
      <x:c r="G25" s="2"/>
      <x:c r="H25" s="2"/>
    </x:row>
    <x:row r="26" ht="26" customHeight="1">
      <x:c r="A26" s="2"/>
      <x:c r="B26" s="2" t="str">
        <x:v>Delivery and admin</x:v>
      </x:c>
      <x:c r="C26" s="18" t="n">
        <x:v>1</x:v>
      </x:c>
      <x:c r="D26" s="6" t="n">
        <x:f>IF(OR(NOT(ISNUMBER(C26)),C26&lt;0,NOT(ISNUMBER($D$18))),"Check inputs",C26*$D$18)</x:f>
        <x:v>15000</x:v>
      </x:c>
      <x:c r="E26" s="6" t="n">
        <x:f>IF(OR(NOT(ISNUMBER(C26)),C26&lt;0,NOT(ISNUMBER($D$19))),"Check inputs",C26*$D$19)</x:f>
        <x:v>3000</x:v>
      </x:c>
      <x:c r="F26" s="53" t="str">
        <x:v>Include exports, uploads and handover.</x:v>
      </x:c>
      <x:c r="G26" s="2"/>
      <x:c r="H26" s="2"/>
    </x:row>
    <x:row r="27" ht="26" customHeight="1">
      <x:c r="A27" s="2"/>
      <x:c r="B27" s="2"/>
      <x:c r="C27" s="2"/>
      <x:c r="D27" s="6"/>
      <x:c r="E27" s="6"/>
      <x:c r="F27" s="53"/>
      <x:c r="G27" s="2"/>
      <x:c r="H27" s="2"/>
    </x:row>
    <x:row r="28" ht="26" customHeight="1">
      <x:c r="A28" s="2"/>
      <x:c r="B28" s="13" t="str">
        <x:v>DIRECT PROJECT COSTS</x:v>
      </x:c>
      <x:c r="C28" s="13"/>
      <x:c r="D28" s="14"/>
      <x:c r="E28" s="14"/>
      <x:c r="F28" s="54"/>
      <x:c r="G28" s="2"/>
      <x:c r="H28" s="2"/>
    </x:row>
    <x:row r="29" ht="26" customHeight="1">
      <x:c r="A29" s="2"/>
      <x:c r="B29" s="2" t="str">
        <x:v>Project licences / materials</x:v>
      </x:c>
      <x:c r="C29" s="2"/>
      <x:c r="D29" s="8" t="n">
        <x:v>10000</x:v>
      </x:c>
      <x:c r="E29" s="6"/>
      <x:c r="F29" s="53" t="str">
        <x:v>Only incremental costs for this project.</x:v>
      </x:c>
      <x:c r="G29" s="2"/>
      <x:c r="H29" s="2"/>
    </x:row>
    <x:row r="30" ht="26" customHeight="1">
      <x:c r="A30" s="2"/>
      <x:c r="B30" s="2" t="str">
        <x:v>Travel / delivery</x:v>
      </x:c>
      <x:c r="C30" s="2"/>
      <x:c r="D30" s="8" t="n">
        <x:v>10000</x:v>
      </x:c>
      <x:c r="E30" s="6"/>
      <x:c r="F30" s="53" t="str">
        <x:v>Transport that this project specifically requires.</x:v>
      </x:c>
      <x:c r="G30" s="2"/>
      <x:c r="H30" s="2"/>
    </x:row>
    <x:row r="31" ht="26" customHeight="1">
      <x:c r="A31" s="2"/>
      <x:c r="B31" s="2" t="str">
        <x:v>Assistants / rentals</x:v>
      </x:c>
      <x:c r="C31" s="2"/>
      <x:c r="D31" s="8" t="n">
        <x:v>0</x:v>
      </x:c>
      <x:c r="E31" s="6"/>
      <x:c r="F31" s="53" t="str">
        <x:v>Enter 0 if none.</x:v>
      </x:c>
      <x:c r="G31" s="2"/>
      <x:c r="H31" s="2"/>
    </x:row>
    <x:row r="32" ht="26" customHeight="1">
      <x:c r="A32" s="2"/>
      <x:c r="B32" s="2" t="str">
        <x:v>Other direct costs</x:v>
      </x:c>
      <x:c r="C32" s="2"/>
      <x:c r="D32" s="9" t="n">
        <x:v>0</x:v>
      </x:c>
      <x:c r="E32" s="6"/>
      <x:c r="F32" s="53" t="str">
        <x:v>Name this expense before using the quote.</x:v>
      </x:c>
      <x:c r="G32" s="2"/>
      <x:c r="H32" s="2"/>
    </x:row>
    <x:row r="33" ht="26" customHeight="1">
      <x:c r="A33" s="2"/>
      <x:c r="B33" s="2"/>
      <x:c r="C33" s="2"/>
      <x:c r="D33" s="6"/>
      <x:c r="E33" s="6"/>
      <x:c r="F33" s="53"/>
      <x:c r="G33" s="2"/>
      <x:c r="H33" s="2"/>
    </x:row>
    <x:row r="34" ht="26" customHeight="1">
      <x:c r="A34" s="2"/>
      <x:c r="B34" s="2" t="str">
        <x:v>Estimated total project hours</x:v>
      </x:c>
      <x:c r="C34" s="2"/>
      <x:c r="D34" s="6" t="n">
        <x:f>IF(COUNT(C23:C26)&lt;4,"Enter all hours",IF(MIN(C23:C26)&lt;0,"Hours cannot be negative",SUM(C23:C26)))</x:f>
        <x:v>10</x:v>
      </x:c>
      <x:c r="E34" s="6"/>
      <x:c r="F34" s="53"/>
      <x:c r="G34" s="2"/>
      <x:c r="H34" s="2"/>
    </x:row>
    <x:row r="35" ht="26" customHeight="1">
      <x:c r="A35" s="2"/>
      <x:c r="B35" s="2" t="str">
        <x:v>Total estimated job cost</x:v>
      </x:c>
      <x:c r="C35" s="2"/>
      <x:c r="D35" s="6" t="n">
        <x:f>IF(OR(COUNT(D23:E26)&lt;8,COUNT(D29:D32)&lt;4,MIN(D29:D32)&lt;0),"Complete cost inputs",SUM(D23:E26,D29:D32))</x:f>
        <x:v>200000</x:v>
      </x:c>
      <x:c r="E35" s="6"/>
      <x:c r="F35" s="53"/>
      <x:c r="G35" s="2"/>
      <x:c r="H35" s="2"/>
    </x:row>
    <x:row r="36" ht="26" customHeight="1">
      <x:c r="A36" s="2"/>
      <x:c r="B36" s="2"/>
      <x:c r="C36" s="2"/>
      <x:c r="D36" s="6"/>
      <x:c r="E36" s="6"/>
      <x:c r="F36" s="7"/>
      <x:c r="G36" s="2"/>
      <x:c r="H36" s="2"/>
    </x:row>
    <x:row r="37" ht="26" customHeight="1">
      <x:c r="A37" s="2"/>
      <x:c r="B37" s="2"/>
      <x:c r="C37" s="2"/>
      <x:c r="D37" s="6"/>
      <x:c r="E37" s="6"/>
      <x:c r="F37" s="7"/>
      <x:c r="G37" s="2"/>
      <x:c r="H37" s="2"/>
    </x:row>
    <x:row r="38" ht="26" customHeight="1">
      <x:c r="A38" s="2"/>
      <x:c r="B38" s="2" t="str">
        <x:v>One job per copy. Replace the sample assumptions before using for real work.</x:v>
      </x:c>
      <x:c r="C38" s="2"/>
      <x:c r="D38" s="6"/>
      <x:c r="E38" s="6"/>
      <x:c r="F38" s="7"/>
      <x:c r="G38" s="2"/>
      <x:c r="H38" s="2"/>
    </x:row>
    <x:row r="39" ht="26" customHeight="1">
      <x:c r="A39" s="2"/>
      <x:c r="B39" s="2"/>
      <x:c r="C39" s="2"/>
      <x:c r="D39" s="6"/>
      <x:c r="E39" s="6"/>
      <x:c r="F39" s="7"/>
      <x:c r="G39" s="2"/>
      <x:c r="H39" s="2"/>
    </x:row>
    <x:row r="40" ht="26" customHeight="1">
      <x:c r="A40" s="2"/>
      <x:c r="B40" s="2" t="str">
        <x:v>Cost is a baseline. Consider scope, usage, responsibility and comparable offers.</x:v>
      </x:c>
      <x:c r="C40" s="2"/>
      <x:c r="D40" s="6"/>
      <x:c r="E40" s="6"/>
      <x:c r="F40" s="7"/>
      <x:c r="G40" s="2"/>
      <x:c r="H40" s="2"/>
    </x:row>
    <x:row r="41" ht="26" customHeight="1">
      <x:c r="A41" s="2"/>
      <x:c r="B41" s="2"/>
      <x:c r="C41" s="2"/>
      <x:c r="D41" s="6"/>
      <x:c r="E41" s="6"/>
      <x:c r="F41" s="7"/>
      <x:c r="G41" s="2"/>
      <x:c r="H41" s="2"/>
    </x:row>
    <x:row r="42" ht="26" customHeight="1">
      <x:c r="A42" s="2"/>
      <x:c r="B42" s="2" t="str">
        <x:v>Tax is separate. Non-recoverable tax may form part of your costs.</x:v>
      </x:c>
      <x:c r="C42" s="2"/>
      <x:c r="D42" s="6"/>
      <x:c r="E42" s="6"/>
      <x:c r="F42" s="7"/>
      <x:c r="G42" s="2"/>
      <x:c r="H42" s="2"/>
    </x:row>
    <x:row r="43" ht="26" customHeight="1">
      <x:c r="A43" s="2"/>
      <x:c r="B43" s="2"/>
      <x:c r="C43" s="2"/>
      <x:c r="D43" s="6"/>
      <x:c r="E43" s="6"/>
      <x:c r="F43" s="7"/>
      <x:c r="G43" s="2"/>
      <x:c r="H43" s="2"/>
    </x:row>
    <x:row r="44" ht="26" customHeight="1">
      <x:c r="A44" s="2"/>
      <x:c r="B44" s="2" t="str">
        <x:v>Source: fictional workshop exercise, Jerryson Onasaa / Soko la Pros, 26 Sep 2026.</x:v>
      </x:c>
      <x:c r="C44" s="2"/>
      <x:c r="D44" s="6"/>
      <x:c r="E44" s="6"/>
      <x:c r="F44" s="7"/>
      <x:c r="G44" s="2"/>
      <x:c r="H44" s="2"/>
    </x:row>
    <x:row r="45" ht="26" customHeight="1">
      <x:c r="A45" s="2"/>
      <x:c r="B45" s="2"/>
      <x:c r="C45" s="2"/>
      <x:c r="D45" s="6"/>
      <x:c r="E45" s="6"/>
      <x:c r="F45" s="7"/>
      <x:c r="G45" s="2"/>
      <x:c r="H45" s="2"/>
    </x:row>
    <x:row r="46" ht="26" customHeight="1">
      <x:c r="A46" s="2"/>
      <x:c r="B46" s="2"/>
      <x:c r="C46" s="2"/>
      <x:c r="D46" s="6"/>
      <x:c r="E46" s="6"/>
      <x:c r="F46" s="7"/>
      <x:c r="G46" s="2"/>
      <x:c r="H46" s="2"/>
    </x:row>
    <x:row r="47" ht="26" customHeight="1">
      <x:c r="A47" s="2"/>
      <x:c r="B47" s="2"/>
      <x:c r="C47" s="2"/>
      <x:c r="D47" s="6"/>
      <x:c r="E47" s="6"/>
      <x:c r="F47" s="7"/>
      <x:c r="G47" s="2"/>
      <x:c r="H47" s="2"/>
    </x:row>
  </x:sheetData>
  <x:conditionalFormatting sqref="D8:D8">
    <x:cfRule type="cellIs" dxfId="0" priority="1" operator="lessThan">
      <x:formula>0</x:formula>
    </x:cfRule>
  </x:conditionalFormatting>
  <x:dataValidations count="2">
    <x:dataValidation type="decimal" operator="greaterThanOrEqual" sqref="D6">
      <x:formula1>0</x:formula1>
    </x:dataValidation>
    <x:dataValidation type="decimal" operator="between" sqref="D16">
      <x:formula1>0</x:formula1>
      <x:formula2>0.99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1" hidden="0" customWidth="1"/>
    <x:col min="4" max="4" width="20" hidden="0" customWidth="1"/>
    <x:col min="5" max="5" width="19" hidden="0" customWidth="1"/>
    <x:col min="6" max="6" width="65" hidden="0" customWidth="1"/>
    <x:col min="7" max="7" width="3" hidden="0" customWidth="1"/>
    <x:col min="8" max="8" width="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Quotation - editable teaching template</x:v>
      </x:c>
      <x:c r="C2" s="5"/>
      <x:c r="D2" s="5"/>
      <x:c r="E2" s="5"/>
      <x:c r="F2" s="5"/>
      <x:c r="G2" s="2"/>
      <x:c r="H2" s="2"/>
    </x:row>
    <x:row r="3" ht="26" customHeight="1">
      <x:c r="A3" s="2"/>
      <x:c r="B3" s="2" t="str">
        <x:v>DEMO: replace sample identities and confirm tax treatment before sending.</x:v>
      </x:c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6"/>
      <x:c r="E4" s="6"/>
      <x:c r="F4" s="7"/>
      <x:c r="G4" s="2"/>
      <x:c r="H4" s="2"/>
    </x:row>
    <x:row r="5" ht="26" customHeight="1">
      <x:c r="A5" s="2"/>
      <x:c r="B5" s="2" t="str">
        <x:v>Business / contact</x:v>
      </x:c>
      <x:c r="C5" s="2"/>
      <x:c r="D5" s="8" t="str">
        <x:v>Amani Creative</x:v>
      </x:c>
      <x:c r="E5" s="6"/>
      <x:c r="F5" s="7"/>
      <x:c r="G5" s="2"/>
      <x:c r="H5" s="2"/>
    </x:row>
    <x:row r="6" ht="26" customHeight="1">
      <x:c r="A6" s="2"/>
      <x:c r="B6" s="2" t="str">
        <x:v>Client / contact</x:v>
      </x:c>
      <x:c r="C6" s="2"/>
      <x:c r="D6" s="8" t="str">
        <x:v>Kijiji Cafe</x:v>
      </x:c>
      <x:c r="E6" s="6"/>
      <x:c r="F6" s="7"/>
      <x:c r="G6" s="2"/>
      <x:c r="H6" s="2"/>
    </x:row>
    <x:row r="7" ht="26" customHeight="1">
      <x:c r="A7" s="2"/>
      <x:c r="B7" s="2" t="str">
        <x:v>Quote number</x:v>
      </x:c>
      <x:c r="C7" s="2"/>
      <x:c r="D7" s="8" t="str">
        <x:v>DEMO Q-001</x:v>
      </x:c>
      <x:c r="E7" s="6"/>
      <x:c r="F7" s="7"/>
      <x:c r="G7" s="2"/>
      <x:c r="H7" s="2"/>
    </x:row>
    <x:row r="8" ht="26" customHeight="1">
      <x:c r="A8" s="2"/>
      <x:c r="B8" s="2" t="str">
        <x:v>Issue date</x:v>
      </x:c>
      <x:c r="C8" s="2"/>
      <x:c r="D8" s="29" t="n">
        <x:v>46291.5</x:v>
      </x:c>
      <x:c r="E8" s="6"/>
      <x:c r="F8" s="7"/>
      <x:c r="G8" s="2"/>
      <x:c r="H8" s="2"/>
    </x:row>
    <x:row r="9" ht="26" customHeight="1">
      <x:c r="A9" s="2"/>
      <x:c r="B9" s="2" t="str">
        <x:v>Valid for (days)</x:v>
      </x:c>
      <x:c r="C9" s="2"/>
      <x:c r="D9" s="9" t="n">
        <x:v>14</x:v>
      </x:c>
      <x:c r="E9" s="6"/>
      <x:c r="F9" s="26" t="n">
        <x:f>D8+D9</x:f>
        <x:v>46305.5</x:v>
      </x:c>
      <x:c r="G9" s="2"/>
      <x:c r="H9" s="2"/>
    </x:row>
    <x:row r="10" ht="26" customHeight="1">
      <x:c r="A10" s="2"/>
      <x:c r="B10" s="2"/>
      <x:c r="C10" s="2"/>
      <x:c r="D10" s="6"/>
      <x:c r="E10" s="6"/>
      <x:c r="F10" s="7"/>
      <x:c r="G10" s="2"/>
      <x:c r="H10" s="2"/>
    </x:row>
    <x:row r="11" ht="26" customHeight="1">
      <x:c r="A11" s="2"/>
      <x:c r="B11" s="13" t="str">
        <x:v>Line item</x:v>
      </x:c>
      <x:c r="C11" s="13" t="str">
        <x:v>Qty</x:v>
      </x:c>
      <x:c r="D11" s="14" t="str">
        <x:v>Unit rate (TZS)</x:v>
      </x:c>
      <x:c r="E11" s="14" t="str">
        <x:v>Amount (TZS)</x:v>
      </x:c>
      <x:c r="F11" s="54" t="str">
        <x:v>Scope notes</x:v>
      </x:c>
      <x:c r="G11" s="2"/>
      <x:c r="H11" s="2"/>
    </x:row>
    <x:row r="12" ht="26" customHeight="1">
      <x:c r="A12" s="2"/>
      <x:c r="B12" s="17" t="str">
        <x:v>Preparation and concept</x:v>
      </x:c>
      <x:c r="C12" s="17" t="n">
        <x:v>1</x:v>
      </x:c>
      <x:c r="D12" s="8" t="n">
        <x:f>IF(ISNUMBER('Price calculator'!D6),'Price calculator'!D6*0.2,"")</x:f>
        <x:v>50000</x:v>
      </x:c>
      <x:c r="E12" s="6" t="n">
        <x:f>IF(OR(NOT(ISNUMBER(C12)),C12&lt;0,NOT(ISNUMBER(D12)),D12&lt;0),"Check line",C12*D12)</x:f>
        <x:v>50000</x:v>
      </x:c>
      <x:c r="F12" s="53" t="str">
        <x:v>Approved client copy, logo and photos.</x:v>
      </x:c>
      <x:c r="G12" s="2"/>
      <x:c r="H12" s="2"/>
    </x:row>
    <x:row r="13" ht="26" customHeight="1">
      <x:c r="A13" s="2"/>
      <x:c r="B13" s="17" t="str">
        <x:v>Design: 5 static graphics</x:v>
      </x:c>
      <x:c r="C13" s="17" t="n">
        <x:v>1</x:v>
      </x:c>
      <x:c r="D13" s="8" t="n">
        <x:f>IF(ISNUMBER('Price calculator'!D6),'Price calculator'!D6*0.6,"")</x:f>
        <x:v>150000</x:v>
      </x:c>
      <x:c r="E13" s="6" t="n">
        <x:f>IF(OR(NOT(ISNUMBER(C13)),C13&lt;0,NOT(ISNUMBER(D13)),D13&lt;0),"Check line",C13*D13)</x:f>
        <x:v>150000</x:v>
      </x:c>
      <x:c r="F13" s="53" t="str">
        <x:v>One size per graphic.</x:v>
      </x:c>
      <x:c r="G13" s="2"/>
      <x:c r="H13" s="2"/>
    </x:row>
    <x:row r="14" ht="26" customHeight="1">
      <x:c r="A14" s="2"/>
      <x:c r="B14" s="18" t="str">
        <x:v>Revisions and final exports</x:v>
      </x:c>
      <x:c r="C14" s="18" t="n">
        <x:v>1</x:v>
      </x:c>
      <x:c r="D14" s="9" t="n">
        <x:f>IF(ISNUMBER('Price calculator'!D6),'Price calculator'!D6*0.2,"")</x:f>
        <x:v>50000</x:v>
      </x:c>
      <x:c r="E14" s="6" t="n">
        <x:f>IF(OR(NOT(ISNUMBER(C14)),C14&lt;0,NOT(ISNUMBER(D14)),D14&lt;0),"Check line",C14*D14)</x:f>
        <x:v>50000</x:v>
      </x:c>
      <x:c r="F14" s="53" t="str">
        <x:v>Two consolidated revision rounds.</x:v>
      </x:c>
      <x:c r="G14" s="2"/>
      <x:c r="H14" s="2"/>
    </x:row>
    <x:row r="15" ht="26" customHeight="1">
      <x:c r="A15" s="2"/>
      <x:c r="B15" s="2"/>
      <x:c r="C15" s="2"/>
      <x:c r="D15" s="6"/>
      <x:c r="E15" s="6"/>
      <x:c r="F15" s="53"/>
      <x:c r="G15" s="2"/>
      <x:c r="H15" s="2"/>
    </x:row>
    <x:row r="16" ht="26" customHeight="1">
      <x:c r="A16" s="2"/>
      <x:c r="B16" s="2"/>
      <x:c r="C16" s="2"/>
      <x:c r="D16" s="6"/>
      <x:c r="E16" s="6"/>
      <x:c r="F16" s="53"/>
      <x:c r="G16" s="2"/>
      <x:c r="H16" s="2"/>
    </x:row>
    <x:row r="17" ht="26" customHeight="1">
      <x:c r="A17" s="2"/>
      <x:c r="B17" s="2" t="str">
        <x:v>Total before tax</x:v>
      </x:c>
      <x:c r="C17" s="2"/>
      <x:c r="D17" s="6"/>
      <x:c r="E17" s="6" t="n">
        <x:f>IF(COUNT(E12:E14)&lt;3,"Complete lines",SUM(E12:E14))</x:f>
        <x:v>250000</x:v>
      </x:c>
      <x:c r="F17" s="53"/>
      <x:c r="G17" s="2"/>
      <x:c r="H17" s="2"/>
    </x:row>
    <x:row r="18" ht="26" customHeight="1">
      <x:c r="A18" s="2"/>
      <x:c r="B18" s="2"/>
      <x:c r="C18" s="2"/>
      <x:c r="D18" s="6"/>
      <x:c r="E18" s="6"/>
      <x:c r="F18" s="53"/>
      <x:c r="G18" s="2"/>
      <x:c r="H18" s="2"/>
    </x:row>
    <x:row r="19" ht="44" customHeight="1">
      <x:c r="A19" s="2"/>
      <x:c r="B19" s="2" t="str">
        <x:v>Tax mode</x:v>
      </x:c>
      <x:c r="C19" s="2"/>
      <x:c r="D19" s="27" t="str">
        <x:v>Training - tax excluded</x:v>
      </x:c>
      <x:c r="E19" s="6"/>
      <x:c r="F19" s="53"/>
      <x:c r="G19" s="2"/>
      <x:c r="H19" s="2"/>
    </x:row>
    <x:row r="20" ht="26" customHeight="1">
      <x:c r="A20" s="2"/>
      <x:c r="B20" s="2" t="str">
        <x:v>Applicable VAT rate</x:v>
      </x:c>
      <x:c r="C20" s="2"/>
      <x:c r="D20" s="28"/>
      <x:c r="E20" s="6"/>
      <x:c r="F20" s="53" t="str">
        <x:v>Complete only after checking the applicable treatment.</x:v>
      </x:c>
      <x:c r="G20" s="2"/>
      <x:c r="H20" s="2"/>
    </x:row>
    <x:row r="21" ht="26" customHeight="1">
      <x:c r="A21" s="2"/>
      <x:c r="B21" s="2" t="str">
        <x:v>VAT amount</x:v>
      </x:c>
      <x:c r="C21" s="2"/>
      <x:c r="D21" s="6"/>
      <x:c r="E21" s="6" t="n">
        <x:f>IF(NOT(ISNUMBER(E17)),"Complete lines",IF(D19="VAT applies",IF(OR(NOT(ISNUMBER(D20)),D20&lt;0,D20&gt;1),"Set VAT rate",E17*D20),IF(OR(D19="Training - tax excluded",D19="Not VAT registered"),0,"Choose tax mode")))</x:f>
        <x:v>0</x:v>
      </x:c>
      <x:c r="F21" s="53"/>
      <x:c r="G21" s="2"/>
      <x:c r="H21" s="2"/>
    </x:row>
    <x:row r="22" ht="26" customHeight="1">
      <x:c r="A22" s="2"/>
      <x:c r="B22" s="13" t="str">
        <x:v>Document total</x:v>
      </x:c>
      <x:c r="C22" s="13"/>
      <x:c r="D22" s="14"/>
      <x:c r="E22" s="14" t="n">
        <x:f>IF(AND(ISNUMBER(E17),ISNUMBER(E21)),SUM(E17,E21),"Confirm tax inputs")</x:f>
        <x:v>250000</x:v>
      </x:c>
      <x:c r="F22" s="54"/>
      <x:c r="G22" s="2"/>
      <x:c r="H22" s="2"/>
    </x:row>
    <x:row r="23" ht="26" customHeight="1">
      <x:c r="A23" s="2"/>
      <x:c r="B23" s="2"/>
      <x:c r="C23" s="2"/>
      <x:c r="D23" s="6"/>
      <x:c r="E23" s="6"/>
      <x:c r="F23" s="53"/>
      <x:c r="G23" s="2"/>
      <x:c r="H23" s="2"/>
    </x:row>
    <x:row r="24" ht="26" customHeight="1">
      <x:c r="A24" s="2"/>
      <x:c r="B24" s="2" t="str">
        <x:f>IF(D19="Training - tax excluded","TRAINING TOTAL ONLY - tax excluded, not ready to send",IF(D19="Not VAT registered","No VAT charged on stated registration basis. Confirm other fiscal requirements.","Confirm registration, tax rate and all required fiscal documentation."))</x:f>
        <x:v>TRAINING TOTAL ONLY - tax excluded, not ready to send</x:v>
      </x:c>
      <x:c r="C24" s="2"/>
      <x:c r="D24" s="6"/>
      <x:c r="E24" s="6"/>
      <x:c r="F24" s="53"/>
      <x:c r="G24" s="2"/>
      <x:c r="H24" s="2"/>
    </x:row>
    <x:row r="25" ht="26" customHeight="1">
      <x:c r="A25" s="2"/>
      <x:c r="B25" s="2"/>
      <x:c r="C25" s="2"/>
      <x:c r="D25" s="6"/>
      <x:c r="E25" s="6"/>
      <x:c r="F25" s="53"/>
      <x:c r="G25" s="2"/>
      <x:c r="H25" s="2"/>
    </x:row>
    <x:row r="26" ht="26" customHeight="1">
      <x:c r="A26" s="2"/>
      <x:c r="B26" s="13" t="str">
        <x:v>SCOPE NOTES</x:v>
      </x:c>
      <x:c r="C26" s="13"/>
      <x:c r="D26" s="14"/>
      <x:c r="E26" s="14"/>
      <x:c r="F26" s="54"/>
      <x:c r="G26" s="2"/>
      <x:c r="H26" s="2"/>
    </x:row>
    <x:row r="27" ht="26" customHeight="1">
      <x:c r="A27" s="2"/>
      <x:c r="B27" s="2" t="str">
        <x:v>1. Delivery: 5 working days after approved inputs.</x:v>
      </x:c>
      <x:c r="C27" s="2"/>
      <x:c r="D27" s="6"/>
      <x:c r="E27" s="6"/>
      <x:c r="F27" s="53"/>
      <x:c r="G27" s="2"/>
      <x:c r="H27" s="2"/>
    </x:row>
    <x:row r="28" ht="26" customHeight="1">
      <x:c r="A28" s="2"/>
      <x:c r="B28" s="2"/>
      <x:c r="C28" s="2"/>
      <x:c r="D28" s="6"/>
      <x:c r="E28" s="6"/>
      <x:c r="F28" s="53"/>
      <x:c r="G28" s="2"/>
      <x:c r="H28" s="2"/>
    </x:row>
    <x:row r="29" ht="26" customHeight="1">
      <x:c r="A29" s="2"/>
      <x:c r="B29" s="2" t="str">
        <x:v>2. Excludes photography, printing, animation and extra sizes.</x:v>
      </x:c>
      <x:c r="C29" s="2"/>
      <x:c r="D29" s="6"/>
      <x:c r="E29" s="6"/>
      <x:c r="F29" s="53"/>
      <x:c r="G29" s="2"/>
      <x:c r="H29" s="2"/>
    </x:row>
    <x:row r="30" ht="26" customHeight="1">
      <x:c r="A30" s="2"/>
      <x:c r="B30" s="2"/>
      <x:c r="C30" s="2"/>
      <x:c r="D30" s="6"/>
      <x:c r="E30" s="6"/>
      <x:c r="F30" s="53"/>
      <x:c r="G30" s="2"/>
      <x:c r="H30" s="2"/>
    </x:row>
    <x:row r="31" ht="26" customHeight="1">
      <x:c r="A31" s="2"/>
      <x:c r="B31" s="2" t="str">
        <x:v>3. Usage: client social channels. Agree other use and source-file delivery.</x:v>
      </x:c>
      <x:c r="C31" s="2"/>
      <x:c r="D31" s="6"/>
      <x:c r="E31" s="6"/>
      <x:c r="F31" s="53"/>
      <x:c r="G31" s="2"/>
      <x:c r="H31" s="2"/>
    </x:row>
    <x:row r="32" ht="26" customHeight="1">
      <x:c r="A32" s="2"/>
      <x:c r="B32" s="2"/>
      <x:c r="C32" s="2"/>
      <x:c r="D32" s="6"/>
      <x:c r="E32" s="6"/>
      <x:c r="F32" s="53"/>
      <x:c r="G32" s="2"/>
      <x:c r="H32" s="2"/>
    </x:row>
    <x:row r="33" ht="26" customHeight="1">
      <x:c r="A33" s="2"/>
      <x:c r="B33" s="2" t="str">
        <x:v>4. Changes to quantity, brief or included revisions require written approval.</x:v>
      </x:c>
      <x:c r="C33" s="2"/>
      <x:c r="D33" s="6"/>
      <x:c r="E33" s="6"/>
      <x:c r="F33" s="53"/>
      <x:c r="G33" s="2"/>
      <x:c r="H33" s="2"/>
    </x:row>
    <x:row r="34" ht="26" customHeight="1">
      <x:c r="A34" s="2"/>
      <x:c r="B34" s="2"/>
      <x:c r="C34" s="2"/>
      <x:c r="D34" s="6"/>
      <x:c r="E34" s="6"/>
      <x:c r="F34" s="53"/>
      <x:c r="G34" s="2"/>
      <x:c r="H34" s="2"/>
    </x:row>
    <x:row r="35" ht="26" customHeight="1">
      <x:c r="A35" s="2"/>
      <x:c r="B35" s="2" t="str">
        <x:v>5. Agree payment milestones separately before work begins.</x:v>
      </x:c>
      <x:c r="C35" s="2"/>
      <x:c r="D35" s="6"/>
      <x:c r="E35" s="6"/>
      <x:c r="F35" s="53"/>
      <x:c r="G35" s="2"/>
      <x:c r="H35" s="2"/>
    </x:row>
    <x:row r="36" ht="26" customHeight="1">
      <x:c r="A36" s="2"/>
      <x:c r="B36" s="2"/>
      <x:c r="C36" s="2"/>
      <x:c r="D36" s="6"/>
      <x:c r="E36" s="6"/>
      <x:c r="F36" s="7"/>
      <x:c r="G36" s="2"/>
      <x:c r="H36" s="2"/>
    </x:row>
    <x:row r="37" ht="26" customHeight="1">
      <x:c r="A37" s="2"/>
      <x:c r="B37" s="2"/>
      <x:c r="C37" s="2"/>
      <x:c r="D37" s="6"/>
      <x:c r="E37" s="6"/>
      <x:c r="F37" s="7"/>
      <x:c r="G37" s="2"/>
      <x:c r="H37" s="2"/>
    </x:row>
    <x:row r="38" ht="26" customHeight="1">
      <x:c r="A38" s="2"/>
      <x:c r="B38" s="2" t="str">
        <x:v>Selling rates above are linked to the calculator in a 20% / 60% / 20% split.</x:v>
      </x:c>
      <x:c r="C38" s="2"/>
      <x:c r="D38" s="6"/>
      <x:c r="E38" s="6"/>
      <x:c r="F38" s="7"/>
      <x:c r="G38" s="2"/>
      <x:c r="H38" s="2"/>
    </x:row>
    <x:row r="39" ht="26" customHeight="1">
      <x:c r="A39" s="2"/>
      <x:c r="B39" s="2"/>
      <x:c r="C39" s="2"/>
      <x:c r="D39" s="6"/>
      <x:c r="E39" s="6"/>
      <x:c r="F39" s="7"/>
      <x:c r="G39" s="2"/>
      <x:c r="H39" s="2"/>
    </x:row>
    <x:row r="40" ht="26" customHeight="1">
      <x:c r="A40" s="2"/>
      <x:c r="B40" s="2" t="str">
        <x:v>This split is illustrative. Replace with your own priced stages and scope.</x:v>
      </x:c>
      <x:c r="C40" s="2"/>
      <x:c r="D40" s="6"/>
      <x:c r="E40" s="6"/>
      <x:c r="F40" s="7"/>
      <x:c r="G40" s="2"/>
      <x:c r="H40" s="2"/>
    </x:row>
    <x:row r="41" ht="26" customHeight="1">
      <x:c r="A41" s="2"/>
      <x:c r="B41" s="2"/>
      <x:c r="C41" s="2"/>
      <x:c r="D41" s="6"/>
      <x:c r="E41" s="6"/>
      <x:c r="F41" s="7"/>
      <x:c r="G41" s="2"/>
      <x:c r="H41" s="2"/>
    </x:row>
    <x:row r="42" ht="26" customHeight="1">
      <x:c r="A42" s="2"/>
      <x:c r="B42" s="2" t="str">
        <x:v>Commercial template only. It does not generate a TRA fiscal invoice or receipt.</x:v>
      </x:c>
      <x:c r="C42" s="2"/>
      <x:c r="D42" s="6"/>
      <x:c r="E42" s="6"/>
      <x:c r="F42" s="7"/>
      <x:c r="G42" s="2"/>
      <x:c r="H42" s="2"/>
    </x:row>
    <x:row r="43" ht="26" customHeight="1">
      <x:c r="A43" s="2"/>
      <x:c r="B43" s="2"/>
      <x:c r="C43" s="2"/>
      <x:c r="D43" s="6"/>
      <x:c r="E43" s="6"/>
      <x:c r="F43" s="7"/>
      <x:c r="G43" s="2"/>
      <x:c r="H43" s="2"/>
    </x:row>
    <x:row r="44" ht="26" customHeight="1">
      <x:c r="A44" s="2"/>
      <x:c r="B44" s="2" t="str">
        <x:v>Send only your finished quotation page to clients; this workbook holds internal costs.</x:v>
      </x:c>
      <x:c r="C44" s="2"/>
      <x:c r="D44" s="6"/>
      <x:c r="E44" s="6"/>
      <x:c r="F44" s="7"/>
      <x:c r="G44" s="2"/>
      <x:c r="H44" s="2"/>
    </x:row>
    <x:row r="45" ht="26" customHeight="1">
      <x:c r="A45" s="2"/>
      <x:c r="B45" s="2"/>
      <x:c r="C45" s="2"/>
      <x:c r="D45" s="6"/>
      <x:c r="E45" s="6"/>
      <x:c r="F45" s="7"/>
      <x:c r="G45" s="2"/>
      <x:c r="H45" s="2"/>
    </x:row>
  </x:sheetData>
  <x:dataValidations count="2">
    <x:dataValidation type="list" sqref="D19">
      <x:formula1>"Training - tax excluded,Not VAT registered,VAT applies"</x:formula1>
    </x:dataValidation>
    <x:dataValidation type="decimal" operator="between" sqref="D20">
      <x:formula1>0</x:formula1>
      <x:formula2>1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43" hidden="0" customWidth="1"/>
    <x:col min="3" max="3" width="11" hidden="0" customWidth="1"/>
    <x:col min="4" max="4" width="20" hidden="0" customWidth="1"/>
    <x:col min="5" max="5" width="19" hidden="0" customWidth="1"/>
    <x:col min="6" max="6" width="65" hidden="0" customWidth="1"/>
    <x:col min="7" max="7" width="3" hidden="0" customWidth="1"/>
    <x:col min="8" max="8" width="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Invoice - editable teaching template</x:v>
      </x:c>
      <x:c r="C2" s="5"/>
      <x:c r="D2" s="5"/>
      <x:c r="E2" s="5"/>
      <x:c r="F2" s="5"/>
      <x:c r="G2" s="2"/>
      <x:c r="H2" s="2"/>
    </x:row>
    <x:row r="3" ht="26" customHeight="1">
      <x:c r="A3" s="2"/>
      <x:c r="B3" s="2" t="str">
        <x:v>DEMO: commercial invoice only. Confirm the applicable fiscal process.</x:v>
      </x:c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6"/>
      <x:c r="E4" s="6"/>
      <x:c r="F4" s="7"/>
      <x:c r="G4" s="2"/>
      <x:c r="H4" s="2"/>
    </x:row>
    <x:row r="5" ht="26" customHeight="1">
      <x:c r="A5" s="2"/>
      <x:c r="B5" s="2" t="str">
        <x:v>Business / contact</x:v>
      </x:c>
      <x:c r="C5" s="2"/>
      <x:c r="D5" s="6" t="str">
        <x:f>Quotation!D5</x:f>
        <x:v>Amani Creative</x:v>
      </x:c>
      <x:c r="E5" s="6"/>
      <x:c r="F5" s="7"/>
      <x:c r="G5" s="2"/>
      <x:c r="H5" s="2"/>
    </x:row>
    <x:row r="6" ht="26" customHeight="1">
      <x:c r="A6" s="2"/>
      <x:c r="B6" s="2" t="str">
        <x:v>Bill to</x:v>
      </x:c>
      <x:c r="C6" s="2"/>
      <x:c r="D6" s="6" t="str">
        <x:f>Quotation!D6</x:f>
        <x:v>Kijiji Cafe</x:v>
      </x:c>
      <x:c r="E6" s="6"/>
      <x:c r="F6" s="7"/>
      <x:c r="G6" s="2"/>
      <x:c r="H6" s="2"/>
    </x:row>
    <x:row r="7" ht="26" customHeight="1">
      <x:c r="A7" s="2"/>
      <x:c r="B7" s="2" t="str">
        <x:v>Invoice number</x:v>
      </x:c>
      <x:c r="C7" s="2"/>
      <x:c r="D7" s="8" t="str">
        <x:v>DEMO-001</x:v>
      </x:c>
      <x:c r="E7" s="6"/>
      <x:c r="F7" s="7"/>
      <x:c r="G7" s="2"/>
      <x:c r="H7" s="2"/>
    </x:row>
    <x:row r="8" ht="26" customHeight="1">
      <x:c r="A8" s="2"/>
      <x:c r="B8" s="2" t="str">
        <x:v>Issue date</x:v>
      </x:c>
      <x:c r="C8" s="2"/>
      <x:c r="D8" s="29" t="n">
        <x:v>46291.5</x:v>
      </x:c>
      <x:c r="E8" s="6"/>
      <x:c r="F8" s="7"/>
      <x:c r="G8" s="2"/>
      <x:c r="H8" s="2"/>
    </x:row>
    <x:row r="9" ht="26" customHeight="1">
      <x:c r="A9" s="2"/>
      <x:c r="B9" s="2" t="str">
        <x:v>Due date</x:v>
      </x:c>
      <x:c r="C9" s="2"/>
      <x:c r="D9" s="30" t="n">
        <x:v>46298.5</x:v>
      </x:c>
      <x:c r="E9" s="6"/>
      <x:c r="F9" s="7"/>
      <x:c r="G9" s="2"/>
      <x:c r="H9" s="2"/>
    </x:row>
    <x:row r="10" ht="26" customHeight="1">
      <x:c r="A10" s="2"/>
      <x:c r="B10" s="2" t="str">
        <x:v>Quote / agreement / PO reference</x:v>
      </x:c>
      <x:c r="C10" s="2"/>
      <x:c r="D10" s="6" t="str">
        <x:f>Quotation!D7</x:f>
        <x:v>DEMO Q-001</x:v>
      </x:c>
      <x:c r="E10" s="6"/>
      <x:c r="F10" s="7"/>
      <x:c r="G10" s="2"/>
      <x:c r="H10" s="2"/>
    </x:row>
    <x:row r="11" ht="26" customHeight="1">
      <x:c r="A11" s="2"/>
      <x:c r="B11" s="2"/>
      <x:c r="C11" s="2"/>
      <x:c r="D11" s="6"/>
      <x:c r="E11" s="6"/>
      <x:c r="F11" s="53"/>
      <x:c r="G11" s="2"/>
      <x:c r="H11" s="2"/>
    </x:row>
    <x:row r="12" ht="26" customHeight="1">
      <x:c r="A12" s="2"/>
      <x:c r="B12" s="13" t="str">
        <x:v>Description</x:v>
      </x:c>
      <x:c r="C12" s="13" t="str">
        <x:v>Qty</x:v>
      </x:c>
      <x:c r="D12" s="14" t="str">
        <x:v>Unit rate (TZS)</x:v>
      </x:c>
      <x:c r="E12" s="14" t="str">
        <x:v>Amount (TZS)</x:v>
      </x:c>
      <x:c r="F12" s="54" t="str">
        <x:v>Notes</x:v>
      </x:c>
      <x:c r="G12" s="2"/>
      <x:c r="H12" s="2"/>
    </x:row>
    <x:row r="13" ht="26" customHeight="1">
      <x:c r="A13" s="2"/>
      <x:c r="B13" s="2" t="str">
        <x:f>Quotation!B12</x:f>
        <x:v>Preparation and concept</x:v>
      </x:c>
      <x:c r="C13" s="2" t="n">
        <x:f>Quotation!C12</x:f>
        <x:v>1</x:v>
      </x:c>
      <x:c r="D13" s="6" t="n">
        <x:f>Quotation!D12</x:f>
        <x:v>50000</x:v>
      </x:c>
      <x:c r="E13" s="6" t="n">
        <x:f>Quotation!E12</x:f>
        <x:v>50000</x:v>
      </x:c>
      <x:c r="F13" s="53" t="str">
        <x:f>Quotation!F12</x:f>
        <x:v>Approved client copy, logo and photos.</x:v>
      </x:c>
      <x:c r="G13" s="2"/>
      <x:c r="H13" s="2"/>
    </x:row>
    <x:row r="14" ht="26" customHeight="1">
      <x:c r="A14" s="2"/>
      <x:c r="B14" s="2" t="str">
        <x:f>Quotation!B13</x:f>
        <x:v>Design: 5 static graphics</x:v>
      </x:c>
      <x:c r="C14" s="2" t="n">
        <x:f>Quotation!C13</x:f>
        <x:v>1</x:v>
      </x:c>
      <x:c r="D14" s="6" t="n">
        <x:f>Quotation!D13</x:f>
        <x:v>150000</x:v>
      </x:c>
      <x:c r="E14" s="6" t="n">
        <x:f>Quotation!E13</x:f>
        <x:v>150000</x:v>
      </x:c>
      <x:c r="F14" s="53" t="str">
        <x:f>Quotation!F13</x:f>
        <x:v>One size per graphic.</x:v>
      </x:c>
      <x:c r="G14" s="2"/>
      <x:c r="H14" s="2"/>
    </x:row>
    <x:row r="15" ht="26" customHeight="1">
      <x:c r="A15" s="2"/>
      <x:c r="B15" s="2" t="str">
        <x:f>Quotation!B14</x:f>
        <x:v>Revisions and final exports</x:v>
      </x:c>
      <x:c r="C15" s="2" t="n">
        <x:f>Quotation!C14</x:f>
        <x:v>1</x:v>
      </x:c>
      <x:c r="D15" s="6" t="n">
        <x:f>Quotation!D14</x:f>
        <x:v>50000</x:v>
      </x:c>
      <x:c r="E15" s="6" t="n">
        <x:f>Quotation!E14</x:f>
        <x:v>50000</x:v>
      </x:c>
      <x:c r="F15" s="53" t="str">
        <x:f>Quotation!F14</x:f>
        <x:v>Two consolidated revision rounds.</x:v>
      </x:c>
      <x:c r="G15" s="2"/>
      <x:c r="H15" s="2"/>
    </x:row>
    <x:row r="16" ht="26" customHeight="1">
      <x:c r="A16" s="2"/>
      <x:c r="B16" s="2"/>
      <x:c r="C16" s="2"/>
      <x:c r="D16" s="6"/>
      <x:c r="E16" s="6"/>
      <x:c r="F16" s="53"/>
      <x:c r="G16" s="2"/>
      <x:c r="H16" s="2"/>
    </x:row>
    <x:row r="17" ht="26" customHeight="1">
      <x:c r="A17" s="2"/>
      <x:c r="B17" s="2"/>
      <x:c r="C17" s="2"/>
      <x:c r="D17" s="6"/>
      <x:c r="E17" s="6"/>
      <x:c r="F17" s="53"/>
      <x:c r="G17" s="2"/>
      <x:c r="H17" s="2"/>
    </x:row>
    <x:row r="18" ht="26" customHeight="1">
      <x:c r="A18" s="2"/>
      <x:c r="B18" s="2" t="str">
        <x:v>Total before tax</x:v>
      </x:c>
      <x:c r="C18" s="2"/>
      <x:c r="D18" s="6"/>
      <x:c r="E18" s="6" t="n">
        <x:f>Quotation!E17</x:f>
        <x:v>250000</x:v>
      </x:c>
      <x:c r="F18" s="53"/>
      <x:c r="G18" s="2"/>
      <x:c r="H18" s="2"/>
    </x:row>
    <x:row r="19" ht="26" customHeight="1">
      <x:c r="A19" s="2"/>
      <x:c r="B19" s="2" t="str">
        <x:v>VAT amount</x:v>
      </x:c>
      <x:c r="C19" s="2"/>
      <x:c r="D19" s="6"/>
      <x:c r="E19" s="6" t="n">
        <x:f>Quotation!E21</x:f>
        <x:v>0</x:v>
      </x:c>
      <x:c r="F19" s="53"/>
      <x:c r="G19" s="2"/>
      <x:c r="H19" s="2"/>
    </x:row>
    <x:row r="20" ht="26" customHeight="1">
      <x:c r="A20" s="2"/>
      <x:c r="B20" s="2" t="str">
        <x:v>Invoice total</x:v>
      </x:c>
      <x:c r="C20" s="2"/>
      <x:c r="D20" s="6"/>
      <x:c r="E20" s="6" t="n">
        <x:f>Quotation!E22</x:f>
        <x:v>250000</x:v>
      </x:c>
      <x:c r="F20" s="53"/>
      <x:c r="G20" s="2"/>
      <x:c r="H20" s="2"/>
    </x:row>
    <x:row r="21" ht="26" customHeight="1">
      <x:c r="A21" s="2"/>
      <x:c r="B21" s="2"/>
      <x:c r="C21" s="2"/>
      <x:c r="D21" s="6"/>
      <x:c r="E21" s="6"/>
      <x:c r="F21" s="53"/>
      <x:c r="G21" s="2"/>
      <x:c r="H21" s="2"/>
    </x:row>
    <x:row r="22" ht="26" customHeight="1">
      <x:c r="A22" s="2"/>
      <x:c r="B22" s="2" t="str">
        <x:v>Cash already received</x:v>
      </x:c>
      <x:c r="C22" s="2"/>
      <x:c r="D22" s="9" t="n">
        <x:v>100000</x:v>
      </x:c>
      <x:c r="E22" s="6"/>
      <x:c r="F22" s="53" t="str">
        <x:v>Fictional advance. Enter actual receipts only.</x:v>
      </x:c>
      <x:c r="G22" s="2"/>
      <x:c r="H22" s="2"/>
    </x:row>
    <x:row r="23" ht="26" customHeight="1">
      <x:c r="A23" s="2"/>
      <x:c r="B23" s="2" t="str">
        <x:v>Supported withholding / deductions</x:v>
      </x:c>
      <x:c r="C23" s="2"/>
      <x:c r="D23" s="9" t="n">
        <x:v>0</x:v>
      </x:c>
      <x:c r="E23" s="6"/>
      <x:c r="F23" s="53" t="str">
        <x:v>Verified amount only. Keep supporting evidence.</x:v>
      </x:c>
      <x:c r="G23" s="2"/>
      <x:c r="H23" s="2"/>
    </x:row>
    <x:row r="24" ht="26" customHeight="1">
      <x:c r="A24" s="2"/>
      <x:c r="B24" s="13" t="str">
        <x:v>Outstanding balance</x:v>
      </x:c>
      <x:c r="C24" s="13"/>
      <x:c r="D24" s="14"/>
      <x:c r="E24" s="14" t="n">
        <x:f>IF(OR(NOT(ISNUMBER(E20)),COUNT(D22:D23)&lt;2,MIN(D22:D23)&lt;0),"Check total / receipts",E20-D22-D23)</x:f>
        <x:v>150000</x:v>
      </x:c>
      <x:c r="F24" s="54"/>
      <x:c r="G24" s="2"/>
      <x:c r="H24" s="2"/>
    </x:row>
    <x:row r="25" ht="26" customHeight="1">
      <x:c r="A25" s="2"/>
      <x:c r="B25" s="2"/>
      <x:c r="C25" s="2"/>
      <x:c r="D25" s="6"/>
      <x:c r="E25" s="6"/>
      <x:c r="F25" s="53"/>
      <x:c r="G25" s="2"/>
      <x:c r="H25" s="2"/>
    </x:row>
    <x:row r="26" ht="26" customHeight="1">
      <x:c r="A26" s="2"/>
      <x:c r="B26" s="2" t="str">
        <x:f>Quotation!B24</x:f>
        <x:v>TRAINING TOTAL ONLY - tax excluded, not ready to send</x:v>
      </x:c>
      <x:c r="C26" s="2"/>
      <x:c r="D26" s="6"/>
      <x:c r="E26" s="6"/>
      <x:c r="F26" s="53"/>
      <x:c r="G26" s="2"/>
      <x:c r="H26" s="2"/>
    </x:row>
    <x:row r="27" ht="26" customHeight="1">
      <x:c r="A27" s="2"/>
      <x:c r="B27" s="2"/>
      <x:c r="C27" s="2"/>
      <x:c r="D27" s="6"/>
      <x:c r="E27" s="6"/>
      <x:c r="F27" s="53"/>
      <x:c r="G27" s="2"/>
      <x:c r="H27" s="2"/>
    </x:row>
    <x:row r="28" ht="26" customHeight="1">
      <x:c r="A28" s="2"/>
      <x:c r="B28" s="13" t="str">
        <x:v>REQUIRED DETAILS BEFORE SENDING</x:v>
      </x:c>
      <x:c r="C28" s="13"/>
      <x:c r="D28" s="14"/>
      <x:c r="E28" s="14"/>
      <x:c r="F28" s="54"/>
      <x:c r="G28" s="2"/>
      <x:c r="H28" s="2"/>
    </x:row>
    <x:row r="29" ht="36" customHeight="1">
      <x:c r="A29" s="2"/>
      <x:c r="B29" s="2" t="str">
        <x:v>Payment recipient name</x:v>
      </x:c>
      <x:c r="C29" s="2"/>
      <x:c r="D29" s="31" t="str">
        <x:v>[Enter verified name]</x:v>
      </x:c>
      <x:c r="E29" s="6"/>
      <x:c r="F29" s="53"/>
      <x:c r="G29" s="2"/>
      <x:c r="H29" s="2"/>
    </x:row>
    <x:row r="30" ht="36" customHeight="1">
      <x:c r="A30" s="2"/>
      <x:c r="B30" s="2" t="str">
        <x:v>Bank / mobile payment details</x:v>
      </x:c>
      <x:c r="C30" s="2"/>
      <x:c r="D30" s="31" t="str">
        <x:v>[Enter verified details]</x:v>
      </x:c>
      <x:c r="E30" s="6"/>
      <x:c r="F30" s="53"/>
      <x:c r="G30" s="2"/>
      <x:c r="H30" s="2"/>
    </x:row>
    <x:row r="31" ht="36" customHeight="1">
      <x:c r="A31" s="2"/>
      <x:c r="B31" s="2" t="str">
        <x:v>Business address / contact</x:v>
      </x:c>
      <x:c r="C31" s="2"/>
      <x:c r="D31" s="31" t="str">
        <x:v>[Enter details]</x:v>
      </x:c>
      <x:c r="E31" s="6"/>
      <x:c r="F31" s="53"/>
      <x:c r="G31" s="2"/>
      <x:c r="H31" s="2"/>
    </x:row>
    <x:row r="32" ht="36" customHeight="1">
      <x:c r="A32" s="2"/>
      <x:c r="B32" s="2" t="str">
        <x:v>TIN / VRN where applicable</x:v>
      </x:c>
      <x:c r="C32" s="2"/>
      <x:c r="D32" s="27" t="str">
        <x:v>[Use genuine identifiers]</x:v>
      </x:c>
      <x:c r="E32" s="6"/>
      <x:c r="F32" s="53"/>
      <x:c r="G32" s="2"/>
      <x:c r="H32" s="2"/>
    </x:row>
    <x:row r="33" ht="26" customHeight="1">
      <x:c r="A33" s="2"/>
      <x:c r="B33" s="2"/>
      <x:c r="C33" s="2"/>
      <x:c r="D33" s="6"/>
      <x:c r="E33" s="6"/>
      <x:c r="F33" s="53"/>
      <x:c r="G33" s="2"/>
      <x:c r="H33" s="2"/>
    </x:row>
    <x:row r="34" ht="26" customHeight="1">
      <x:c r="A34" s="2"/>
      <x:c r="B34" s="2" t="str">
        <x:v>Supporting pack: agreed scope, PO if required, acceptance and fiscal documents.</x:v>
      </x:c>
      <x:c r="C34" s="2"/>
      <x:c r="D34" s="6"/>
      <x:c r="E34" s="6"/>
      <x:c r="F34" s="53"/>
      <x:c r="G34" s="2"/>
      <x:c r="H34" s="2"/>
    </x:row>
    <x:row r="35" ht="26" customHeight="1">
      <x:c r="A35" s="2"/>
      <x:c r="B35" s="2"/>
      <x:c r="C35" s="2"/>
      <x:c r="D35" s="6"/>
      <x:c r="E35" s="6"/>
      <x:c r="F35" s="53"/>
      <x:c r="G35" s="2"/>
      <x:c r="H35" s="2"/>
    </x:row>
    <x:row r="36" ht="26" customHeight="1">
      <x:c r="A36" s="2"/>
      <x:c r="B36" s="2" t="str">
        <x:v>Use a unique invoice number. Keep invoice and receipts tied to the job ID.</x:v>
      </x:c>
      <x:c r="C36" s="2"/>
      <x:c r="D36" s="6"/>
      <x:c r="E36" s="6"/>
      <x:c r="F36" s="7"/>
      <x:c r="G36" s="2"/>
      <x:c r="H36" s="2"/>
    </x:row>
    <x:row r="37" ht="26" customHeight="1">
      <x:c r="A37" s="2"/>
      <x:c r="B37" s="2"/>
      <x:c r="C37" s="2"/>
      <x:c r="D37" s="6"/>
      <x:c r="E37" s="6"/>
      <x:c r="F37" s="7"/>
      <x:c r="G37" s="2"/>
      <x:c r="H37" s="2"/>
    </x:row>
    <x:row r="38" ht="26" customHeight="1">
      <x:c r="A38" s="2"/>
      <x:c r="B38" s="2" t="str">
        <x:v>A deposit is a payment against the agreement, not extra project revenue.</x:v>
      </x:c>
      <x:c r="C38" s="2"/>
      <x:c r="D38" s="6"/>
      <x:c r="E38" s="6"/>
      <x:c r="F38" s="7"/>
      <x:c r="G38" s="2"/>
      <x:c r="H38" s="2"/>
    </x:row>
    <x:row r="39" ht="26" customHeight="1">
      <x:c r="A39" s="2"/>
      <x:c r="B39" s="2"/>
      <x:c r="C39" s="2"/>
      <x:c r="D39" s="6"/>
      <x:c r="E39" s="6"/>
      <x:c r="F39" s="7"/>
      <x:c r="G39" s="2"/>
      <x:c r="H39" s="2"/>
    </x:row>
    <x:row r="40" ht="26" customHeight="1">
      <x:c r="A40" s="2"/>
      <x:c r="B40" s="2" t="str">
        <x:v>This sample records a full project invoice less an advance already received.</x:v>
      </x:c>
      <x:c r="C40" s="2"/>
      <x:c r="D40" s="6"/>
      <x:c r="E40" s="6"/>
      <x:c r="F40" s="7"/>
      <x:c r="G40" s="2"/>
      <x:c r="H40" s="2"/>
    </x:row>
    <x:row r="41" ht="26" customHeight="1">
      <x:c r="A41" s="2"/>
      <x:c r="B41" s="2"/>
      <x:c r="C41" s="2"/>
      <x:c r="D41" s="6"/>
      <x:c r="E41" s="6"/>
      <x:c r="F41" s="7"/>
      <x:c r="G41" s="2"/>
      <x:c r="H41" s="2"/>
    </x:row>
    <x:row r="42" ht="26" customHeight="1">
      <x:c r="A42" s="2"/>
      <x:c r="B42" s="2" t="str">
        <x:v>Adapt staged billing and tax timing to your agreement and applicable rules.</x:v>
      </x:c>
      <x:c r="C42" s="2"/>
      <x:c r="D42" s="6"/>
      <x:c r="E42" s="6"/>
      <x:c r="F42" s="7"/>
      <x:c r="G42" s="2"/>
      <x:c r="H42" s="2"/>
    </x:row>
    <x:row r="43" ht="26" customHeight="1">
      <x:c r="A43" s="2"/>
      <x:c r="B43" s="2"/>
      <x:c r="C43" s="2"/>
      <x:c r="D43" s="6"/>
      <x:c r="E43" s="6"/>
      <x:c r="F43" s="7"/>
      <x:c r="G43" s="2"/>
      <x:c r="H43" s="2"/>
    </x:row>
    <x:row r="44" ht="26" customHeight="1">
      <x:c r="A44" s="2"/>
      <x:c r="B44" s="2" t="str">
        <x:v>Export only your finished invoice page for clients, not the complete workbook.</x:v>
      </x:c>
      <x:c r="C44" s="2"/>
      <x:c r="D44" s="6"/>
      <x:c r="E44" s="6"/>
      <x:c r="F44" s="7"/>
      <x:c r="G44" s="2"/>
      <x:c r="H44" s="2"/>
    </x:row>
    <x:row r="45" ht="26" customHeight="1">
      <x:c r="A45" s="2"/>
      <x:c r="B45" s="2"/>
      <x:c r="C45" s="2"/>
      <x:c r="D45" s="6"/>
      <x:c r="E45" s="6"/>
      <x:c r="F45" s="7"/>
      <x:c r="G45" s="2"/>
      <x:c r="H4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19" hidden="0" customWidth="1"/>
    <x:col min="4" max="4" width="22" hidden="0" customWidth="1"/>
    <x:col min="5" max="5" width="48" hidden="0" customWidth="1"/>
    <x:col min="6" max="6" width="48" hidden="0" customWidth="1"/>
    <x:col min="7" max="7" width="3" hidden="0" customWidth="1"/>
    <x:col min="8" max="8" width="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Rate card - scope comes with the price</x:v>
      </x:c>
      <x:c r="C2" s="5"/>
      <x:c r="D2" s="5"/>
      <x:c r="E2" s="5"/>
      <x:c r="F2" s="5"/>
      <x:c r="G2" s="2"/>
      <x:c r="H2" s="2"/>
    </x:row>
    <x:row r="3" ht="26" customHeight="1">
      <x:c r="A3" s="2"/>
      <x:c r="B3" s="2" t="str">
        <x:v>Fictional starter. Define your own services, prices and limits.</x:v>
      </x:c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6"/>
      <x:c r="E4" s="6"/>
      <x:c r="F4" s="7"/>
      <x:c r="G4" s="2"/>
      <x:c r="H4" s="2"/>
    </x:row>
    <x:row r="5" ht="44" customHeight="1">
      <x:c r="A5" s="2"/>
      <x:c r="B5" s="32" t="str">
        <x:v>Service</x:v>
      </x:c>
      <x:c r="C5" s="32" t="str">
        <x:v>Pricing unit</x:v>
      </x:c>
      <x:c r="D5" s="33" t="str">
        <x:v>Starting price (TZS)</x:v>
      </x:c>
      <x:c r="E5" s="55" t="str">
        <x:v>Included scope</x:v>
      </x:c>
      <x:c r="F5" s="55" t="str">
        <x:v>Exclusions / usage / timing</x:v>
      </x:c>
      <x:c r="G5" s="2"/>
      <x:c r="H5" s="2"/>
    </x:row>
    <x:row r="6" ht="78" customHeight="1">
      <x:c r="A6" s="2"/>
      <x:c r="B6" s="37" t="str">
        <x:v>Cafe design pack</x:v>
      </x:c>
      <x:c r="C6" s="37" t="str">
        <x:v>Per package</x:v>
      </x:c>
      <x:c r="D6" s="31" t="n">
        <x:f>'Price calculator'!D6</x:f>
        <x:v>250000</x:v>
      </x:c>
      <x:c r="E6" s="56" t="str">
        <x:v>5 graphics, one size, two revision rounds</x:v>
      </x:c>
      <x:c r="F6" s="57" t="str">
        <x:v>No photography. Cafe social use. 5 working days after inputs.</x:v>
      </x:c>
      <x:c r="G6" s="2"/>
      <x:c r="H6" s="2"/>
    </x:row>
    <x:row r="7" ht="78" customHeight="1">
      <x:c r="A7" s="2"/>
      <x:c r="B7" s="37" t="str">
        <x:v>[Your service]</x:v>
      </x:c>
      <x:c r="C7" s="37" t="str">
        <x:v>[Per job / day / item]</x:v>
      </x:c>
      <x:c r="D7" s="31"/>
      <x:c r="E7" s="56" t="str">
        <x:v>[Define deliverables and revision limit]</x:v>
      </x:c>
      <x:c r="F7" s="57" t="str">
        <x:v>[Define exclusions, use and lead time]</x:v>
      </x:c>
      <x:c r="G7" s="2"/>
      <x:c r="H7" s="2"/>
    </x:row>
    <x:row r="8" ht="78" customHeight="1">
      <x:c r="A8" s="2"/>
      <x:c r="B8" s="37" t="str">
        <x:v>[Your service]</x:v>
      </x:c>
      <x:c r="C8" s="37" t="str">
        <x:v>[Pricing unit]</x:v>
      </x:c>
      <x:c r="D8" s="31"/>
      <x:c r="E8" s="56" t="str">
        <x:v>[Included scope]</x:v>
      </x:c>
      <x:c r="F8" s="57" t="str">
        <x:v>[Scope limits]</x:v>
      </x:c>
      <x:c r="G8" s="2"/>
      <x:c r="H8" s="2"/>
    </x:row>
    <x:row r="9" ht="78" customHeight="1">
      <x:c r="A9" s="2"/>
      <x:c r="B9" s="39" t="str">
        <x:v>[Your service]</x:v>
      </x:c>
      <x:c r="C9" s="39" t="str">
        <x:v>[Pricing unit]</x:v>
      </x:c>
      <x:c r="D9" s="27"/>
      <x:c r="E9" s="58" t="str">
        <x:v>[Included scope]</x:v>
      </x:c>
      <x:c r="F9" s="59" t="str">
        <x:v>[Scope limits]</x:v>
      </x:c>
      <x:c r="G9" s="2"/>
      <x:c r="H9" s="2"/>
    </x:row>
    <x:row r="10" ht="26" customHeight="1">
      <x:c r="A10" s="2"/>
      <x:c r="B10" s="2"/>
      <x:c r="C10" s="2"/>
      <x:c r="D10" s="6"/>
      <x:c r="E10" s="6"/>
      <x:c r="F10" s="7"/>
      <x:c r="G10" s="2"/>
      <x:c r="H10" s="2"/>
    </x:row>
    <x:row r="11" ht="26" customHeight="1">
      <x:c r="A11" s="2"/>
      <x:c r="B11" s="2"/>
      <x:c r="C11" s="2"/>
      <x:c r="D11" s="6"/>
      <x:c r="E11" s="6"/>
      <x:c r="F11" s="7"/>
      <x:c r="G11" s="2"/>
      <x:c r="H11" s="2"/>
    </x:row>
    <x:row r="12" ht="26" customHeight="1">
      <x:c r="A12" s="2"/>
      <x:c r="B12" s="2" t="str">
        <x:v>A starting price needs a defined scope. Custom work needs a quotation.</x:v>
      </x:c>
      <x:c r="C12" s="2"/>
      <x:c r="D12" s="6"/>
      <x:c r="E12" s="6"/>
      <x:c r="F12" s="7"/>
      <x:c r="G12" s="2"/>
      <x:c r="H12" s="2"/>
    </x:row>
    <x:row r="13" ht="26" customHeight="1">
      <x:c r="A13" s="2"/>
      <x:c r="B13" s="2"/>
      <x:c r="C13" s="2"/>
      <x:c r="D13" s="6"/>
      <x:c r="E13" s="6"/>
      <x:c r="F13" s="7"/>
      <x:c r="G13" s="2"/>
      <x:c r="H13" s="2"/>
    </x:row>
    <x:row r="14" ht="26" customHeight="1">
      <x:c r="A14" s="2"/>
      <x:c r="B14" s="2" t="str">
        <x:v>State whether tax is included or excluded after confirming your tax treatment.</x:v>
      </x:c>
      <x:c r="C14" s="2"/>
      <x:c r="D14" s="6"/>
      <x:c r="E14" s="6"/>
      <x:c r="F14" s="7"/>
      <x:c r="G14" s="2"/>
      <x:c r="H14" s="2"/>
    </x:row>
    <x:row r="15" ht="26" customHeight="1">
      <x:c r="A15" s="2"/>
      <x:c r="B15" s="2"/>
      <x:c r="C15" s="2"/>
      <x:c r="D15" s="6"/>
      <x:c r="E15" s="6"/>
      <x:c r="F15" s="7"/>
      <x:c r="G15" s="2"/>
      <x:c r="H15" s="2"/>
    </x:row>
    <x:row r="16" ht="26" customHeight="1">
      <x:c r="A16" s="2"/>
      <x:c r="B16" s="2" t="str">
        <x:v>Agree revisions, delivery dates, usage and source files in writing.</x:v>
      </x:c>
      <x:c r="C16" s="2"/>
      <x:c r="D16" s="6"/>
      <x:c r="E16" s="6"/>
      <x:c r="F16" s="7"/>
      <x:c r="G16" s="2"/>
      <x:c r="H16" s="2"/>
    </x:row>
    <x:row r="17" ht="26" customHeight="1">
      <x:c r="A17" s="2"/>
      <x:c r="B17" s="2"/>
      <x:c r="C17" s="2"/>
      <x:c r="D17" s="6"/>
      <x:c r="E17" s="6"/>
      <x:c r="F17" s="7"/>
      <x:c r="G17" s="2"/>
      <x:c r="H17" s="2"/>
    </x:row>
    <x:row r="18" ht="26" customHeight="1">
      <x:c r="A18" s="2"/>
      <x:c r="B18" s="2" t="str">
        <x:v>Review after each job: actual hours, expenses and profit versus your estimate.</x:v>
      </x:c>
      <x:c r="C18" s="2"/>
      <x:c r="D18" s="6"/>
      <x:c r="E18" s="6"/>
      <x:c r="F18" s="7"/>
      <x:c r="G18" s="2"/>
      <x:c r="H18" s="2"/>
    </x:row>
    <x:row r="19" ht="26" customHeight="1">
      <x:c r="A19" s="2"/>
      <x:c r="B19" s="2"/>
      <x:c r="C19" s="2"/>
      <x:c r="D19" s="6"/>
      <x:c r="E19" s="6"/>
      <x:c r="F19" s="7"/>
      <x:c r="G19" s="2"/>
      <x:c r="H19" s="2"/>
    </x:row>
    <x:row r="20" ht="26" customHeight="1">
      <x:c r="A20" s="2"/>
      <x:c r="B20" s="2"/>
      <x:c r="C20" s="2"/>
      <x:c r="D20" s="6"/>
      <x:c r="E20" s="6"/>
      <x:c r="F20" s="7"/>
      <x:c r="G20" s="2"/>
      <x:c r="H20" s="2"/>
    </x:row>
    <x:row r="21" ht="26" customHeight="1">
      <x:c r="A21" s="2"/>
      <x:c r="B21" s="2" t="str">
        <x:v>Paul's Canva session can turn these details into your designed rate card.</x:v>
      </x:c>
      <x:c r="C21" s="2"/>
      <x:c r="D21" s="6"/>
      <x:c r="E21" s="6"/>
      <x:c r="F21" s="7"/>
      <x:c r="G21" s="2"/>
      <x:c r="H21" s="2"/>
    </x:row>
    <x:row r="22" ht="26" customHeight="1">
      <x:c r="A22" s="2"/>
      <x:c r="B22" s="2"/>
      <x:c r="C22" s="2"/>
      <x:c r="D22" s="6"/>
      <x:c r="E22" s="6"/>
      <x:c r="F22" s="7"/>
      <x:c r="G22" s="2"/>
      <x:c r="H22" s="2"/>
    </x:row>
    <x:row r="23" ht="26" customHeight="1">
      <x:c r="A23" s="2"/>
      <x:c r="B23" s="2"/>
      <x:c r="C23" s="2"/>
      <x:c r="D23" s="6"/>
      <x:c r="E23" s="6"/>
      <x:c r="F23" s="7"/>
      <x:c r="G23" s="2"/>
      <x:c r="H23" s="2"/>
    </x:row>
    <x:row r="24" ht="26" customHeight="1">
      <x:c r="A24" s="2"/>
      <x:c r="B24" s="2"/>
      <x:c r="C24" s="2"/>
      <x:c r="D24" s="6"/>
      <x:c r="E24" s="6"/>
      <x:c r="F24" s="7"/>
      <x:c r="G24" s="2"/>
      <x:c r="H24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15" hidden="0" customWidth="1"/>
    <x:col min="3" max="3" width="25" hidden="0" customWidth="1"/>
    <x:col min="4" max="4" width="20" hidden="0" customWidth="1"/>
    <x:col min="5" max="5" width="18" hidden="0" customWidth="1"/>
    <x:col min="6" max="6" width="19" hidden="0" customWidth="1"/>
    <x:col min="7" max="7" width="18" hidden="0" customWidth="1"/>
    <x:col min="8" max="8" width="19" hidden="0" customWidth="1"/>
    <x:col min="9" max="9" width="22" hidden="0" customWidth="1"/>
    <x:col min="10" max="10" width="20" hidden="0" customWidth="1"/>
    <x:col min="11" max="11" width="25" hidden="0" customWidth="1"/>
    <x:col min="12" max="12" width="23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</x:row>
    <x:row r="2" ht="34" customHeight="1">
      <x:c r="A2" s="2"/>
      <x:c r="B2" s="4" t="str">
        <x:v>Job and invoice register (TZS)</x:v>
      </x:c>
      <x:c r="C2" s="5"/>
      <x:c r="D2" s="5"/>
      <x:c r="E2" s="5"/>
      <x:c r="F2" s="5"/>
      <x:c r="G2" s="2"/>
      <x:c r="H2" s="2"/>
    </x:row>
    <x:row r="3" ht="26" customHeight="1">
      <x:c r="A3" s="2"/>
      <x:c r="B3" s="2" t="str">
        <x:v>Two fictional jobs. Replace them. One row per job; use one copy per reporting list.</x:v>
      </x:c>
      <x:c r="C3" s="2"/>
      <x:c r="D3" s="2"/>
      <x:c r="E3" s="2"/>
      <x:c r="F3" s="2"/>
      <x:c r="G3" s="2"/>
      <x:c r="H3" s="2"/>
    </x:row>
    <x:row r="4" ht="26" customHeight="1">
      <x:c r="A4" s="2"/>
      <x:c r="B4" s="2"/>
      <x:c r="C4" s="2"/>
      <x:c r="D4" s="6"/>
      <x:c r="E4" s="6"/>
      <x:c r="F4" s="7"/>
      <x:c r="G4" s="2"/>
      <x:c r="H4" s="2"/>
    </x:row>
    <x:row r="5" ht="26" customHeight="1">
      <x:c r="A5" s="2"/>
      <x:c r="B5" s="2" t="str">
        <x:v>As-of date</x:v>
      </x:c>
      <x:c r="C5" s="2"/>
      <x:c r="D5" s="30" t="n">
        <x:v>46291.5</x:v>
      </x:c>
      <x:c r="E5" s="6"/>
      <x:c r="F5" s="7"/>
      <x:c r="G5" s="2"/>
      <x:c r="H5" s="2"/>
    </x:row>
    <x:row r="6" ht="26" customHeight="1">
      <x:c r="A6" s="2"/>
      <x:c r="B6" s="2"/>
      <x:c r="C6" s="2"/>
      <x:c r="D6" s="6"/>
      <x:c r="E6" s="6"/>
      <x:c r="F6" s="7"/>
      <x:c r="G6" s="2"/>
      <x:c r="H6" s="2"/>
    </x:row>
    <x:row r="7" ht="26" customHeight="1">
      <x:c r="A7" s="2"/>
      <x:c r="B7" s="2"/>
      <x:c r="C7" s="2"/>
      <x:c r="D7" s="6"/>
      <x:c r="E7" s="6"/>
      <x:c r="F7" s="7"/>
      <x:c r="G7" s="2"/>
      <x:c r="H7" s="2"/>
    </x:row>
    <x:row r="8" ht="42" customHeight="1">
      <x:c r="A8" s="2"/>
      <x:c r="B8" s="32" t="str">
        <x:v>Job ID</x:v>
      </x:c>
      <x:c r="C8" s="32" t="str">
        <x:v>Client / job</x:v>
      </x:c>
      <x:c r="D8" s="33" t="str">
        <x:v>Work status</x:v>
      </x:c>
      <x:c r="E8" s="33" t="str">
        <x:v>Invoice no.</x:v>
      </x:c>
      <x:c r="F8" s="32" t="str">
        <x:v>Invoice total</x:v>
      </x:c>
      <x:c r="G8" s="32" t="str">
        <x:v>Cash received</x:v>
      </x:c>
      <x:c r="H8" s="32" t="str">
        <x:v>Supported deductions</x:v>
      </x:c>
      <x:c r="I8" s="32" t="str">
        <x:v>Balance</x:v>
      </x:c>
      <x:c r="J8" s="32" t="str">
        <x:v>Due date</x:v>
      </x:c>
      <x:c r="K8" s="32" t="str">
        <x:v>Document pack</x:v>
      </x:c>
      <x:c r="L8" s="32" t="str">
        <x:v>Next action</x:v>
      </x:c>
    </x:row>
    <x:row r="9" ht="31" customHeight="1">
      <x:c r="A9" s="2"/>
      <x:c r="B9" s="17" t="str">
        <x:v>DEMO-001</x:v>
      </x:c>
      <x:c r="C9" s="17" t="str">
        <x:v>Kijiji Cafe graphics</x:v>
      </x:c>
      <x:c r="D9" s="8" t="str">
        <x:v>Delivered</x:v>
      </x:c>
      <x:c r="E9" s="8" t="str">
        <x:v>DEMO-001</x:v>
      </x:c>
      <x:c r="F9" s="48" t="n">
        <x:v>250000</x:v>
      </x:c>
      <x:c r="G9" s="8" t="n">
        <x:v>100000</x:v>
      </x:c>
      <x:c r="H9" s="8" t="n">
        <x:v>0</x:v>
      </x:c>
      <x:c r="I9" s="6" t="n">
        <x:f>IF(B9="","",IF(OR(NOT(ISNUMBER(F9)),COUNT(G9:H9)&lt;2,MIN(F9:H9)&lt;0),"Enter amounts",F9-G9-H9))</x:f>
        <x:v>150000</x:v>
      </x:c>
      <x:c r="J9" s="29" t="n">
        <x:v>46298.5</x:v>
      </x:c>
      <x:c r="K9" s="65" t="str">
        <x:v>Sent</x:v>
      </x:c>
      <x:c r="L9" s="66" t="str">
        <x:f>IF(B9="","",IF(E9="",IF(D9="Delivered","Invoice needed","Check billing milestone"),IF(NOT(ISNUMBER(I9)),"Enter amounts",IF(I9&lt;0,"Review overpayment",IF(I9=0,"Settled",IF(NOT(ISNUMBER(J9)),"Enter due date",IF(K9&lt;&gt;"Accepted","Confirm document pack",IF(J9&lt;$D$5,"Follow up overdue","Await payment"))))))))</x:f>
        <x:v>Confirm document pack</x:v>
      </x:c>
    </x:row>
    <x:row r="10" ht="31" customHeight="1">
      <x:c r="A10" s="2"/>
      <x:c r="B10" s="17" t="str">
        <x:v>DEMO-002</x:v>
      </x:c>
      <x:c r="C10" s="17" t="str">
        <x:v>Example writing job</x:v>
      </x:c>
      <x:c r="D10" s="8" t="str">
        <x:v>Delivered</x:v>
      </x:c>
      <x:c r="E10" s="8" t="str"/>
      <x:c r="F10" s="48"/>
      <x:c r="G10" s="8" t="n">
        <x:v>0</x:v>
      </x:c>
      <x:c r="H10" s="8" t="n">
        <x:v>0</x:v>
      </x:c>
      <x:c r="I10" s="6" t="str">
        <x:f>IF(B10="","",IF(OR(NOT(ISNUMBER(F10)),COUNT(G10:H10)&lt;2,MIN(F10:H10)&lt;0),"Enter amounts",F10-G10-H10))</x:f>
        <x:v>Enter amounts</x:v>
      </x:c>
      <x:c r="J10" s="29"/>
      <x:c r="K10" s="65" t="str">
        <x:v>Not sent</x:v>
      </x:c>
      <x:c r="L10" s="66" t="str">
        <x:f>IF(B10="","",IF(E10="",IF(D10="Delivered","Invoice needed","Check billing milestone"),IF(NOT(ISNUMBER(I10)),"Enter amounts",IF(I10&lt;0,"Review overpayment",IF(I10=0,"Settled",IF(NOT(ISNUMBER(J10)),"Enter due date",IF(K10&lt;&gt;"Accepted","Confirm document pack",IF(J10&lt;$D$5,"Follow up overdue","Await payment"))))))))</x:f>
        <x:v>Invoice needed</x:v>
      </x:c>
    </x:row>
    <x:row r="11" ht="31" customHeight="1">
      <x:c r="A11" s="2"/>
      <x:c r="B11" s="17"/>
      <x:c r="C11" s="17"/>
      <x:c r="D11" s="8"/>
      <x:c r="E11" s="8"/>
      <x:c r="F11" s="48"/>
      <x:c r="G11" s="8"/>
      <x:c r="H11" s="8"/>
      <x:c r="I11" s="6" t="str">
        <x:f>IF(B11="","",IF(OR(NOT(ISNUMBER(F11)),COUNT(G11:H11)&lt;2,MIN(F11:H11)&lt;0),"Enter amounts",F11-G11-H11))</x:f>
      </x:c>
      <x:c r="J11" s="29"/>
      <x:c r="K11" s="65"/>
      <x:c r="L11" s="66" t="str">
        <x:f>IF(B11="","",IF(E11="",IF(D11="Delivered","Invoice needed","Check billing milestone"),IF(NOT(ISNUMBER(I11)),"Enter amounts",IF(I11&lt;0,"Review overpayment",IF(I11=0,"Settled",IF(NOT(ISNUMBER(J11)),"Enter due date",IF(K11&lt;&gt;"Accepted","Confirm document pack",IF(J11&lt;$D$5,"Follow up overdue","Await payment"))))))))</x:f>
      </x:c>
    </x:row>
    <x:row r="12" ht="31" customHeight="1">
      <x:c r="A12" s="2"/>
      <x:c r="B12" s="17"/>
      <x:c r="C12" s="17"/>
      <x:c r="D12" s="8"/>
      <x:c r="E12" s="8"/>
      <x:c r="F12" s="48"/>
      <x:c r="G12" s="8"/>
      <x:c r="H12" s="8"/>
      <x:c r="I12" s="6" t="str">
        <x:f>IF(B12="","",IF(OR(NOT(ISNUMBER(F12)),COUNT(G12:H12)&lt;2,MIN(F12:H12)&lt;0),"Enter amounts",F12-G12-H12))</x:f>
      </x:c>
      <x:c r="J12" s="29"/>
      <x:c r="K12" s="65"/>
      <x:c r="L12" s="66" t="str">
        <x:f>IF(B12="","",IF(E12="",IF(D12="Delivered","Invoice needed","Check billing milestone"),IF(NOT(ISNUMBER(I12)),"Enter amounts",IF(I12&lt;0,"Review overpayment",IF(I12=0,"Settled",IF(NOT(ISNUMBER(J12)),"Enter due date",IF(K12&lt;&gt;"Accepted","Confirm document pack",IF(J12&lt;$D$5,"Follow up overdue","Await payment"))))))))</x:f>
      </x:c>
    </x:row>
    <x:row r="13" ht="31" customHeight="1">
      <x:c r="A13" s="2"/>
      <x:c r="B13" s="17"/>
      <x:c r="C13" s="17"/>
      <x:c r="D13" s="8"/>
      <x:c r="E13" s="8"/>
      <x:c r="F13" s="48"/>
      <x:c r="G13" s="8"/>
      <x:c r="H13" s="8"/>
      <x:c r="I13" s="6" t="str">
        <x:f>IF(B13="","",IF(OR(NOT(ISNUMBER(F13)),COUNT(G13:H13)&lt;2,MIN(F13:H13)&lt;0),"Enter amounts",F13-G13-H13))</x:f>
      </x:c>
      <x:c r="J13" s="29"/>
      <x:c r="K13" s="65"/>
      <x:c r="L13" s="66" t="str">
        <x:f>IF(B13="","",IF(E13="",IF(D13="Delivered","Invoice needed","Check billing milestone"),IF(NOT(ISNUMBER(I13)),"Enter amounts",IF(I13&lt;0,"Review overpayment",IF(I13=0,"Settled",IF(NOT(ISNUMBER(J13)),"Enter due date",IF(K13&lt;&gt;"Accepted","Confirm document pack",IF(J13&lt;$D$5,"Follow up overdue","Await payment"))))))))</x:f>
      </x:c>
    </x:row>
    <x:row r="14" ht="31" customHeight="1">
      <x:c r="A14" s="2"/>
      <x:c r="B14" s="17"/>
      <x:c r="C14" s="17"/>
      <x:c r="D14" s="8"/>
      <x:c r="E14" s="8"/>
      <x:c r="F14" s="48"/>
      <x:c r="G14" s="8"/>
      <x:c r="H14" s="8"/>
      <x:c r="I14" s="6" t="str">
        <x:f>IF(B14="","",IF(OR(NOT(ISNUMBER(F14)),COUNT(G14:H14)&lt;2,MIN(F14:H14)&lt;0),"Enter amounts",F14-G14-H14))</x:f>
      </x:c>
      <x:c r="J14" s="29"/>
      <x:c r="K14" s="65"/>
      <x:c r="L14" s="66" t="str">
        <x:f>IF(B14="","",IF(E14="",IF(D14="Delivered","Invoice needed","Check billing milestone"),IF(NOT(ISNUMBER(I14)),"Enter amounts",IF(I14&lt;0,"Review overpayment",IF(I14=0,"Settled",IF(NOT(ISNUMBER(J14)),"Enter due date",IF(K14&lt;&gt;"Accepted","Confirm document pack",IF(J14&lt;$D$5,"Follow up overdue","Await payment"))))))))</x:f>
      </x:c>
    </x:row>
    <x:row r="15" ht="31" customHeight="1">
      <x:c r="A15" s="2"/>
      <x:c r="B15" s="17"/>
      <x:c r="C15" s="17"/>
      <x:c r="D15" s="8"/>
      <x:c r="E15" s="8"/>
      <x:c r="F15" s="48"/>
      <x:c r="G15" s="8"/>
      <x:c r="H15" s="8"/>
      <x:c r="I15" s="6" t="str">
        <x:f>IF(B15="","",IF(OR(NOT(ISNUMBER(F15)),COUNT(G15:H15)&lt;2,MIN(F15:H15)&lt;0),"Enter amounts",F15-G15-H15))</x:f>
      </x:c>
      <x:c r="J15" s="29"/>
      <x:c r="K15" s="65"/>
      <x:c r="L15" s="66" t="str">
        <x:f>IF(B15="","",IF(E15="",IF(D15="Delivered","Invoice needed","Check billing milestone"),IF(NOT(ISNUMBER(I15)),"Enter amounts",IF(I15&lt;0,"Review overpayment",IF(I15=0,"Settled",IF(NOT(ISNUMBER(J15)),"Enter due date",IF(K15&lt;&gt;"Accepted","Confirm document pack",IF(J15&lt;$D$5,"Follow up overdue","Await payment"))))))))</x:f>
      </x:c>
    </x:row>
    <x:row r="16" ht="31" customHeight="1">
      <x:c r="A16" s="2"/>
      <x:c r="B16" s="17"/>
      <x:c r="C16" s="17"/>
      <x:c r="D16" s="8"/>
      <x:c r="E16" s="8"/>
      <x:c r="F16" s="48"/>
      <x:c r="G16" s="8"/>
      <x:c r="H16" s="8"/>
      <x:c r="I16" s="6" t="str">
        <x:f>IF(B16="","",IF(OR(NOT(ISNUMBER(F16)),COUNT(G16:H16)&lt;2,MIN(F16:H16)&lt;0),"Enter amounts",F16-G16-H16))</x:f>
      </x:c>
      <x:c r="J16" s="29"/>
      <x:c r="K16" s="65"/>
      <x:c r="L16" s="66" t="str">
        <x:f>IF(B16="","",IF(E16="",IF(D16="Delivered","Invoice needed","Check billing milestone"),IF(NOT(ISNUMBER(I16)),"Enter amounts",IF(I16&lt;0,"Review overpayment",IF(I16=0,"Settled",IF(NOT(ISNUMBER(J16)),"Enter due date",IF(K16&lt;&gt;"Accepted","Confirm document pack",IF(J16&lt;$D$5,"Follow up overdue","Await payment"))))))))</x:f>
      </x:c>
    </x:row>
    <x:row r="17" ht="31" customHeight="1">
      <x:c r="A17" s="2"/>
      <x:c r="B17" s="17"/>
      <x:c r="C17" s="17"/>
      <x:c r="D17" s="8"/>
      <x:c r="E17" s="8"/>
      <x:c r="F17" s="48"/>
      <x:c r="G17" s="8"/>
      <x:c r="H17" s="8"/>
      <x:c r="I17" s="6" t="str">
        <x:f>IF(B17="","",IF(OR(NOT(ISNUMBER(F17)),COUNT(G17:H17)&lt;2,MIN(F17:H17)&lt;0),"Enter amounts",F17-G17-H17))</x:f>
      </x:c>
      <x:c r="J17" s="29"/>
      <x:c r="K17" s="65"/>
      <x:c r="L17" s="66" t="str">
        <x:f>IF(B17="","",IF(E17="",IF(D17="Delivered","Invoice needed","Check billing milestone"),IF(NOT(ISNUMBER(I17)),"Enter amounts",IF(I17&lt;0,"Review overpayment",IF(I17=0,"Settled",IF(NOT(ISNUMBER(J17)),"Enter due date",IF(K17&lt;&gt;"Accepted","Confirm document pack",IF(J17&lt;$D$5,"Follow up overdue","Await payment"))))))))</x:f>
      </x:c>
    </x:row>
    <x:row r="18" ht="31" customHeight="1">
      <x:c r="A18" s="2"/>
      <x:c r="B18" s="18"/>
      <x:c r="C18" s="18"/>
      <x:c r="D18" s="9"/>
      <x:c r="E18" s="9"/>
      <x:c r="F18" s="50"/>
      <x:c r="G18" s="9"/>
      <x:c r="H18" s="9"/>
      <x:c r="I18" s="6" t="str">
        <x:f>IF(B18="","",IF(OR(NOT(ISNUMBER(F18)),COUNT(G18:H18)&lt;2,MIN(F18:H18)&lt;0),"Enter amounts",F18-G18-H18))</x:f>
      </x:c>
      <x:c r="J18" s="30"/>
      <x:c r="K18" s="67"/>
      <x:c r="L18" s="66" t="str">
        <x:f>IF(B18="","",IF(E18="",IF(D18="Delivered","Invoice needed","Check billing milestone"),IF(NOT(ISNUMBER(I18)),"Enter amounts",IF(I18&lt;0,"Review overpayment",IF(I18=0,"Settled",IF(NOT(ISNUMBER(J18)),"Enter due date",IF(K18&lt;&gt;"Accepted","Confirm document pack",IF(J18&lt;$D$5,"Follow up overdue","Await payment"))))))))</x:f>
      </x:c>
    </x:row>
    <x:row r="19" ht="26" customHeight="1">
      <x:c r="A19" s="2"/>
      <x:c r="B19" s="2"/>
      <x:c r="C19" s="2"/>
      <x:c r="D19" s="6"/>
      <x:c r="E19" s="6"/>
      <x:c r="F19" s="7"/>
      <x:c r="G19" s="2"/>
      <x:c r="H19" s="2"/>
    </x:row>
    <x:row r="20" ht="26" customHeight="1">
      <x:c r="A20" s="2"/>
      <x:c r="B20" s="2"/>
      <x:c r="C20" s="2"/>
      <x:c r="D20" s="6"/>
      <x:c r="E20" s="6"/>
      <x:c r="F20" s="7"/>
      <x:c r="G20" s="2"/>
      <x:c r="H20" s="2"/>
    </x:row>
    <x:row r="21" ht="26" customHeight="1">
      <x:c r="A21" s="2"/>
      <x:c r="B21" s="2" t="str">
        <x:v>Document acceptance and due date are separate checks. Confirm both before follow-up.</x:v>
      </x:c>
      <x:c r="C21" s="2"/>
      <x:c r="D21" s="6"/>
      <x:c r="E21" s="6"/>
      <x:c r="F21" s="7"/>
      <x:c r="G21" s="2"/>
      <x:c r="H21" s="2"/>
    </x:row>
    <x:row r="22" ht="26" customHeight="1">
      <x:c r="A22" s="2"/>
      <x:c r="B22" s="2"/>
      <x:c r="C22" s="2"/>
      <x:c r="D22" s="6"/>
      <x:c r="E22" s="6"/>
      <x:c r="F22" s="7"/>
      <x:c r="G22" s="2"/>
      <x:c r="H22" s="2"/>
    </x:row>
    <x:row r="23" ht="26" customHeight="1">
      <x:c r="A23" s="2"/>
      <x:c r="B23" s="2" t="str">
        <x:v>Supported deductions reduce the balance only when verified; they are not discounts.</x:v>
      </x:c>
      <x:c r="C23" s="2"/>
      <x:c r="D23" s="6"/>
      <x:c r="E23" s="6"/>
      <x:c r="F23" s="7"/>
      <x:c r="G23" s="2"/>
      <x:c r="H23" s="2"/>
    </x:row>
    <x:row r="24" ht="26" customHeight="1">
      <x:c r="A24" s="2"/>
      <x:c r="B24" s="2"/>
      <x:c r="C24" s="2"/>
      <x:c r="D24" s="6"/>
      <x:c r="E24" s="6"/>
      <x:c r="F24" s="7"/>
      <x:c r="G24" s="2"/>
      <x:c r="H24" s="2"/>
    </x:row>
    <x:row r="25" ht="26" customHeight="1">
      <x:c r="A25" s="2"/>
      <x:c r="B25" s="2" t="str">
        <x:v>Training examples exclude tax. Record actual invoice totals for real jobs.</x:v>
      </x:c>
      <x:c r="C25" s="2"/>
      <x:c r="D25" s="6"/>
      <x:c r="E25" s="6"/>
      <x:c r="F25" s="7"/>
      <x:c r="G25" s="2"/>
      <x:c r="H25" s="2"/>
    </x:row>
    <x:row r="26" ht="26" customHeight="1">
      <x:c r="A26" s="2"/>
      <x:c r="B26" s="2"/>
      <x:c r="C26" s="2"/>
      <x:c r="D26" s="6"/>
      <x:c r="E26" s="6"/>
      <x:c r="F26" s="7"/>
      <x:c r="G26" s="2"/>
      <x:c r="H26" s="2"/>
    </x:row>
    <x:row r="27" ht="26" customHeight="1">
      <x:c r="A27" s="2"/>
      <x:c r="B27" s="2"/>
      <x:c r="C27" s="2"/>
      <x:c r="D27" s="6"/>
      <x:c r="E27" s="6"/>
      <x:c r="F27" s="7"/>
      <x:c r="G27" s="2"/>
      <x:c r="H27" s="2"/>
    </x:row>
    <x:row r="28" ht="26" customHeight="1">
      <x:c r="A28" s="2"/>
      <x:c r="B28" s="2"/>
      <x:c r="C28" s="2"/>
      <x:c r="D28" s="6"/>
      <x:c r="E28" s="6"/>
      <x:c r="F28" s="7"/>
      <x:c r="G28" s="2"/>
      <x:c r="H28" s="2"/>
    </x:row>
  </x:sheetData>
  <x:dataValidations count="2">
    <x:dataValidation type="list" sqref="D9:D18">
      <x:formula1>"Planned,In progress,Delivered"</x:formula1>
    </x:dataValidation>
    <x:dataValidation type="list" sqref="K9:K18">
      <x:formula1>"Not sent,Sent,Accepted"</x:formula1>
    </x:dataValidation>
  </x:dataValidations>
  <x:pageMargins left="0.7" right="0.7" top="0.75" bottom="0.75" header="0.3" footer="0.3"/>
</x:worksheet>
</file>